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<sst xmlns="http://schemas.openxmlformats.org/spreadsheetml/2006/main" count="145" uniqueCount="97">
  <si>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</si>
  <si>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</si>
  <si>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</si>
  <si>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</si>
  <si>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</si>
  <si>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</si>
  <si>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</si>
  <si>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</si>
  <si>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</si>
  <si>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</si>
  <si>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</si>
  <si>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</si>
  <si>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</si>
  <si>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</si>
  <si>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</si>
  <si>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</si>
  <si>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</si>
  <si>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</si>
  <si>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</si>
  <si>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</si>
  <si>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</si>
  <si>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</si>
  <si>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</si>
  <si>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</si>
  <si>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</si>
  <si>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</si>
  <si>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</si>
  <si>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</si>
  <si>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</si>
  <si>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</si>
  <si>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</si>
  <si>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</si>
  <si>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</si>
  <si>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</si>
  <si>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</si>
  <si>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</si>
  <si>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</si>
  <si>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</si>
  <si>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</si>
  <si>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</si>
  <si>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</si>
  <si>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</si>
  <si>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</si>
  <si>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</si>
  <si>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</si>
  <si>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</si>
  <si>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</si>
  <si>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</si>
  <si>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</si>
  <si>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</si>
  <si>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</si>
  <si>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</si>
  <si>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</si>
  <si>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</si>
  <si>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</si>
  <si>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 xml:space="preserve"> Распоряжение правительства Иркутской области от 23 августа 2013 года № 330-рп</t>
  </si>
  <si>
    <t xml:space="preserve">АКБ "Союз" </t>
  </si>
  <si>
    <t>4.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</si>
  <si>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</si>
  <si>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</t>
  </si>
  <si>
    <t>04-2-13/0061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</si>
  <si>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</si>
  <si>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</t>
  </si>
  <si>
    <t>04-2-13/0062</t>
  </si>
  <si>
    <t>25.12.2013 -1600; 25.12.2014-4880;25.12.2015-4880;25.08.2016-3306.</t>
  </si>
  <si>
    <t>25.12.2014-6031;25.12.2015-6031;02.12.2016-6032.</t>
  </si>
  <si>
    <t>25.12.2014-1425;25.12.2015-1425;23.12.2016-1425.</t>
  </si>
  <si>
    <t>5.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</si>
  <si>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</si>
  <si>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</si>
  <si>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</t>
  </si>
  <si>
    <t>25.12.2014-3713;25.12.2015-6365;25.12.2016-6364;09.06.2017-2652.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</si>
  <si>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</si>
  <si>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</si>
  <si>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</si>
  <si>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</si>
  <si>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</si>
  <si>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</si>
  <si>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</si>
  <si>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</si>
  <si>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</t>
  </si>
  <si>
    <t>25.12.2015-6000;23.12.2016-6000;10.11.2017-6000.</t>
  </si>
  <si>
    <t>8.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</si>
  <si>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</si>
  <si>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</si>
  <si>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</t>
  </si>
  <si>
    <t>25.12.2015-2848;23.12.2016-2848;11.12.2017-2848.</t>
  </si>
  <si>
    <t>07.11.2016г.</t>
  </si>
  <si>
    <t>07.11.2016.</t>
  </si>
  <si>
    <t>04-3-14/0071</t>
  </si>
  <si>
    <t>Кредит, кредитный договор № 003/2016-РЛОО-30  об открытии кредитной линии от 07.11.2016г.</t>
  </si>
  <si>
    <t>Муниципальный контракт № 0134300084416000201--0227365-02 от 07.11.2016г.</t>
  </si>
  <si>
    <r>
      <t>Предельный объем расходов на обслуживание муниципального долга__</t>
    </r>
    <r>
      <rPr>
        <sz val="12"/>
        <color indexed="8"/>
        <rFont val="Times New Roman"/>
        <family val="1"/>
      </rPr>
      <t>5 250_</t>
    </r>
    <r>
      <rPr>
        <sz val="12"/>
        <rFont val="Times New Roman"/>
        <family val="1"/>
      </rPr>
      <t>тыс. руб.</t>
    </r>
  </si>
  <si>
    <r>
      <t>решением Думы городского округа "город Саянск"  от</t>
    </r>
    <r>
      <rPr>
        <sz val="12"/>
        <color indexed="8"/>
        <rFont val="Times New Roman"/>
        <family val="1"/>
      </rPr>
      <t xml:space="preserve"> 29.06.2017г. № 61-67-17-37</t>
    </r>
    <r>
      <rPr>
        <sz val="12"/>
        <rFont val="Times New Roman"/>
        <family val="1"/>
      </rPr>
      <t xml:space="preserve"> "О внесении изменений и дополнений в решение Думы городского округа муниципального образования «город Саянск»  от 20.12.2016 № 61-67-16-58 «О местном бюджете на  2017 год и на плановый период 2018 и 2019 годов»</t>
    </r>
  </si>
  <si>
    <r>
      <t>Верхний предел муниципального долга по состоянию на 1 января 2018__г.  _</t>
    </r>
    <r>
      <rPr>
        <sz val="12"/>
        <color indexed="8"/>
        <rFont val="Times New Roman"/>
        <family val="1"/>
      </rPr>
      <t>142 232_т</t>
    </r>
    <r>
      <rPr>
        <sz val="12"/>
        <rFont val="Times New Roman"/>
        <family val="1"/>
      </rPr>
      <t>ыс.руб.</t>
    </r>
  </si>
  <si>
    <t xml:space="preserve"> ___01.09.2017г.___</t>
  </si>
  <si>
    <t xml:space="preserve">Объем муниципального долга по состоянию на _01.09.2017_г.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</si>
</sst>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 applyProtection="1">
      <alignment horizontal="center"/>
      <protection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0" fontId="7" fillId="0" borderId="10" xfId="0" applyFont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Alignment="1">
      <alignment/>
    </xf>
    <xf numFmtId="2" fontId="7" fillId="35" borderId="10" xfId="0" applyNumberFormat="1" applyFont="1" applyFill="1" applyBorder="1" applyAlignment="1" applyProtection="1">
      <alignment horizontal="center" vertical="center"/>
      <protection locked="0"/>
    </xf>
    <xf numFmtId="10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14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>
      <alignment/>
    </xf>
    <xf numFmtId="0" fontId="47" fillId="0" borderId="0" xfId="0" applyFont="1" applyFill="1" applyAlignment="1" applyProtection="1">
      <alignment/>
      <protection locked="0"/>
    </xf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7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33" borderId="16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/>
    </xf>
    <xf numFmtId="0" fontId="0" fillId="0" borderId="0" xfId="0" applyAlignment="1">
      <alignment horizontal="left" wrapText="1"/>
    </xf>
    <xf numFmtId="2" fontId="7" fillId="0" borderId="0" xfId="0" applyNumberFormat="1" applyFont="1" applyFill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7" fillId="0" borderId="0" xfId="0" applyFont="1" applyFill="1" applyAlignment="1" applyProtection="1">
      <alignment horizontal="left" wrapText="1"/>
      <protection locked="0"/>
    </xf>
    <xf numFmtId="0" fontId="7" fillId="33" borderId="18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9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W34" sqref="W34"/>
    </sheetView>
  </sheetViews>
  <sheetFormatPr defaultColWidth="9.00390625" defaultRowHeight="12.75"/>
  <cols>
    <col min="2" max="2" width="17.00390625" style="0" customWidth="1"/>
    <col min="3" max="3" width="9.75390625" style="0" customWidth="1"/>
    <col min="4" max="4" width="12.375" style="0" customWidth="1"/>
    <col min="5" max="5" width="10.625" style="0" customWidth="1"/>
    <col min="6" max="7" width="13.875" style="0" customWidth="1"/>
    <col min="8" max="8" width="12.375" style="0" customWidth="1"/>
    <col min="9" max="9" width="12.75390625" style="0" customWidth="1"/>
    <col min="10" max="10" width="9.25390625" style="0" customWidth="1"/>
    <col min="11" max="11" width="13.75390625" style="0" customWidth="1"/>
    <col min="12" max="12" width="11.375" style="0" customWidth="1"/>
    <col min="13" max="13" width="7.75390625" style="0" customWidth="1"/>
    <col min="14" max="14" width="13.00390625" style="0" customWidth="1"/>
    <col min="15" max="15" width="10.375" style="0" customWidth="1"/>
    <col min="16" max="16" width="7.375" style="0" customWidth="1"/>
    <col min="17" max="17" width="11.375" style="0" customWidth="1"/>
    <col min="18" max="18" width="10.00390625" style="0" customWidth="1"/>
    <col min="19" max="19" width="9.375" style="0" customWidth="1"/>
    <col min="20" max="20" width="9.625" style="0" customWidth="1"/>
    <col min="21" max="21" width="7.25390625" style="0" customWidth="1"/>
    <col min="22" max="22" width="11.125" style="0" customWidth="1"/>
    <col min="23" max="23" width="9.875" style="0" customWidth="1"/>
    <col min="24" max="24" width="6.75390625" style="0" customWidth="1"/>
    <col min="25" max="25" width="9.375" style="0" customWidth="1"/>
    <col min="26" max="26" width="8.875" style="0" customWidth="1"/>
    <col min="27" max="27" width="9.375" style="0" customWidth="1"/>
    <col min="28" max="28" width="10.25390625" style="0" customWidth="1"/>
    <col min="29" max="29" width="8.25390625" style="0" customWidth="1"/>
    <col min="30" max="30" width="12.00390625" style="0" customWidth="1"/>
    <col min="31" max="31" width="12.25390625" style="0" customWidth="1"/>
    <col min="32" max="32" width="6.875" style="0" customWidth="1"/>
    <col min="33" max="33" width="10.875" style="0" customWidth="1"/>
    <col min="34" max="34" width="9.0039062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spans="29:33" ht="11.25" customHeight="1">
      <c r="AC1" s="82"/>
      <c r="AD1" s="82"/>
      <c r="AE1" s="82"/>
      <c r="AF1" s="82"/>
      <c r="AG1" s="82"/>
    </row>
    <row r="2" spans="29:33" ht="6.75" customHeight="1" hidden="1">
      <c r="AC2" s="89"/>
      <c r="AD2" s="89"/>
      <c r="AE2" s="89"/>
      <c r="AF2" s="89"/>
      <c r="AG2" s="89"/>
    </row>
    <row r="3" spans="1:39" ht="15.75">
      <c r="A3" s="23"/>
      <c r="B3" s="23"/>
      <c r="C3" s="23"/>
      <c r="D3" s="23"/>
      <c r="E3" s="23"/>
      <c r="F3" s="24" t="s">
        <v>28</v>
      </c>
      <c r="G3" s="24"/>
      <c r="H3" s="23"/>
      <c r="I3" s="23"/>
      <c r="J3" s="113" t="s">
        <v>21</v>
      </c>
      <c r="K3" s="113"/>
      <c r="L3" s="113"/>
      <c r="M3" s="113"/>
      <c r="N3" s="113"/>
      <c r="O3" s="113"/>
      <c r="P3" s="113"/>
      <c r="Q3" s="113"/>
      <c r="R3" s="11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J3" s="2"/>
      <c r="AK3" s="2"/>
      <c r="AL3" s="2"/>
      <c r="AM3" s="2"/>
    </row>
    <row r="4" spans="1:34" ht="15.75">
      <c r="A4" s="23"/>
      <c r="B4" s="23"/>
      <c r="C4" s="23"/>
      <c r="D4" s="23"/>
      <c r="E4" s="23"/>
      <c r="F4" s="23"/>
      <c r="G4" s="23"/>
      <c r="H4" s="23"/>
      <c r="I4" s="23"/>
      <c r="J4" s="114" t="s">
        <v>18</v>
      </c>
      <c r="K4" s="114"/>
      <c r="L4" s="114"/>
      <c r="M4" s="114"/>
      <c r="N4" s="114"/>
      <c r="O4" s="114"/>
      <c r="P4" s="114"/>
      <c r="Q4" s="114"/>
      <c r="R4" s="114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5.75">
      <c r="A5" s="23"/>
      <c r="B5" s="23"/>
      <c r="C5" s="24"/>
      <c r="D5" s="23"/>
      <c r="E5" s="23"/>
      <c r="F5" s="23" t="s">
        <v>17</v>
      </c>
      <c r="G5" s="23"/>
      <c r="H5" s="23"/>
      <c r="I5" s="103" t="s">
        <v>95</v>
      </c>
      <c r="J5" s="10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5.75">
      <c r="A6" s="25" t="s">
        <v>29</v>
      </c>
      <c r="B6" s="25"/>
      <c r="C6" s="25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37.5" customHeight="1">
      <c r="A7" s="86" t="s">
        <v>93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72"/>
      <c r="S7" s="72"/>
      <c r="T7" s="72"/>
      <c r="U7" s="72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ht="15.75">
      <c r="A8" s="69" t="s">
        <v>94</v>
      </c>
      <c r="B8" s="69"/>
      <c r="C8" s="69"/>
      <c r="D8" s="69"/>
      <c r="E8" s="69"/>
      <c r="F8" s="69"/>
      <c r="G8" s="7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ht="13.5" customHeight="1">
      <c r="A9" s="115" t="s">
        <v>30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s="1" customFormat="1" ht="18" customHeight="1">
      <c r="A10" s="115" t="s">
        <v>92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70"/>
      <c r="P10" s="70"/>
      <c r="Q10" s="70"/>
      <c r="R10" s="70"/>
      <c r="S10" s="69"/>
      <c r="T10" s="69"/>
      <c r="U10" s="69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ht="15.75">
      <c r="A11" s="69" t="s">
        <v>96</v>
      </c>
      <c r="B11" s="69"/>
      <c r="C11" s="69"/>
      <c r="D11" s="69"/>
      <c r="E11" s="69"/>
      <c r="F11" s="69"/>
      <c r="G11" s="90">
        <f>AD37</f>
        <v>118840.439</v>
      </c>
      <c r="H11" s="90"/>
      <c r="I11" s="71" t="s">
        <v>2</v>
      </c>
      <c r="J11" s="69"/>
      <c r="K11" s="72"/>
      <c r="L11" s="72"/>
      <c r="M11" s="72"/>
      <c r="N11" s="71"/>
      <c r="O11" s="71"/>
      <c r="P11" s="71"/>
      <c r="Q11" s="71"/>
      <c r="R11" s="71"/>
      <c r="S11" s="71"/>
      <c r="T11" s="71"/>
      <c r="U11" s="72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6.5" thickBot="1">
      <c r="A12" s="23"/>
      <c r="B12" s="23"/>
      <c r="C12" s="23"/>
      <c r="D12" s="23"/>
      <c r="E12" s="23" t="s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83" t="s">
        <v>2</v>
      </c>
      <c r="AH12" s="83"/>
    </row>
    <row r="13" spans="1:36" ht="23.25" customHeight="1">
      <c r="A13" s="116" t="s">
        <v>31</v>
      </c>
      <c r="B13" s="87" t="s">
        <v>32</v>
      </c>
      <c r="C13" s="87" t="s">
        <v>3</v>
      </c>
      <c r="D13" s="87" t="s">
        <v>27</v>
      </c>
      <c r="E13" s="87" t="s">
        <v>33</v>
      </c>
      <c r="F13" s="87" t="s">
        <v>34</v>
      </c>
      <c r="G13" s="87" t="s">
        <v>35</v>
      </c>
      <c r="H13" s="87" t="s">
        <v>8</v>
      </c>
      <c r="I13" s="87" t="s">
        <v>36</v>
      </c>
      <c r="J13" s="99"/>
      <c r="K13" s="87" t="s">
        <v>39</v>
      </c>
      <c r="L13" s="87" t="s">
        <v>40</v>
      </c>
      <c r="M13" s="87" t="s">
        <v>7</v>
      </c>
      <c r="N13" s="109" t="s">
        <v>10</v>
      </c>
      <c r="O13" s="110"/>
      <c r="P13" s="110"/>
      <c r="Q13" s="110"/>
      <c r="R13" s="110"/>
      <c r="S13" s="91" t="s">
        <v>41</v>
      </c>
      <c r="T13" s="91"/>
      <c r="U13" s="91"/>
      <c r="V13" s="91" t="s">
        <v>42</v>
      </c>
      <c r="W13" s="91"/>
      <c r="X13" s="91"/>
      <c r="Y13" s="91"/>
      <c r="Z13" s="91"/>
      <c r="AA13" s="91" t="s">
        <v>45</v>
      </c>
      <c r="AB13" s="91"/>
      <c r="AC13" s="91"/>
      <c r="AD13" s="105" t="s">
        <v>6</v>
      </c>
      <c r="AE13" s="105"/>
      <c r="AF13" s="105"/>
      <c r="AG13" s="105"/>
      <c r="AH13" s="106"/>
      <c r="AI13" s="8"/>
      <c r="AJ13" s="8"/>
    </row>
    <row r="14" spans="1:36" ht="12.75">
      <c r="A14" s="117"/>
      <c r="B14" s="88"/>
      <c r="C14" s="88"/>
      <c r="D14" s="88"/>
      <c r="E14" s="102"/>
      <c r="F14" s="102"/>
      <c r="G14" s="102"/>
      <c r="H14" s="88"/>
      <c r="I14" s="100"/>
      <c r="J14" s="100"/>
      <c r="K14" s="112"/>
      <c r="L14" s="98"/>
      <c r="M14" s="98"/>
      <c r="N14" s="111"/>
      <c r="O14" s="111"/>
      <c r="P14" s="111"/>
      <c r="Q14" s="111"/>
      <c r="R14" s="111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107"/>
      <c r="AE14" s="107"/>
      <c r="AF14" s="107"/>
      <c r="AG14" s="107"/>
      <c r="AH14" s="108"/>
      <c r="AI14" s="9"/>
      <c r="AJ14" s="9"/>
    </row>
    <row r="15" spans="1:36" ht="28.5" customHeight="1">
      <c r="A15" s="117"/>
      <c r="B15" s="88"/>
      <c r="C15" s="88"/>
      <c r="D15" s="88"/>
      <c r="E15" s="102"/>
      <c r="F15" s="102"/>
      <c r="G15" s="102"/>
      <c r="H15" s="88"/>
      <c r="I15" s="100"/>
      <c r="J15" s="100"/>
      <c r="K15" s="112"/>
      <c r="L15" s="98"/>
      <c r="M15" s="98"/>
      <c r="N15" s="84" t="s">
        <v>9</v>
      </c>
      <c r="O15" s="84"/>
      <c r="P15" s="84"/>
      <c r="Q15" s="84" t="s">
        <v>4</v>
      </c>
      <c r="R15" s="84"/>
      <c r="S15" s="85" t="s">
        <v>9</v>
      </c>
      <c r="T15" s="85"/>
      <c r="U15" s="85"/>
      <c r="V15" s="84" t="s">
        <v>9</v>
      </c>
      <c r="W15" s="84"/>
      <c r="X15" s="84"/>
      <c r="Y15" s="84" t="s">
        <v>11</v>
      </c>
      <c r="Z15" s="84"/>
      <c r="AA15" s="85" t="s">
        <v>9</v>
      </c>
      <c r="AB15" s="85"/>
      <c r="AC15" s="85"/>
      <c r="AD15" s="84" t="s">
        <v>43</v>
      </c>
      <c r="AE15" s="84"/>
      <c r="AF15" s="84"/>
      <c r="AG15" s="84" t="s">
        <v>4</v>
      </c>
      <c r="AH15" s="101"/>
      <c r="AI15" s="9"/>
      <c r="AJ15" s="9"/>
    </row>
    <row r="16" spans="1:36" ht="81.75" customHeight="1">
      <c r="A16" s="117"/>
      <c r="B16" s="88"/>
      <c r="C16" s="88"/>
      <c r="D16" s="88"/>
      <c r="E16" s="102"/>
      <c r="F16" s="102"/>
      <c r="G16" s="102"/>
      <c r="H16" s="88"/>
      <c r="I16" s="27" t="s">
        <v>37</v>
      </c>
      <c r="J16" s="27" t="s">
        <v>38</v>
      </c>
      <c r="K16" s="112"/>
      <c r="L16" s="98"/>
      <c r="M16" s="98"/>
      <c r="N16" s="30" t="s">
        <v>0</v>
      </c>
      <c r="O16" s="30" t="s">
        <v>44</v>
      </c>
      <c r="P16" s="31" t="s">
        <v>5</v>
      </c>
      <c r="Q16" s="30" t="s">
        <v>0</v>
      </c>
      <c r="R16" s="30" t="s">
        <v>44</v>
      </c>
      <c r="S16" s="30" t="s">
        <v>0</v>
      </c>
      <c r="T16" s="30" t="s">
        <v>44</v>
      </c>
      <c r="U16" s="30" t="s">
        <v>5</v>
      </c>
      <c r="V16" s="30" t="s">
        <v>0</v>
      </c>
      <c r="W16" s="30" t="s">
        <v>44</v>
      </c>
      <c r="X16" s="30" t="s">
        <v>5</v>
      </c>
      <c r="Y16" s="30" t="s">
        <v>0</v>
      </c>
      <c r="Z16" s="30" t="s">
        <v>44</v>
      </c>
      <c r="AA16" s="30" t="s">
        <v>0</v>
      </c>
      <c r="AB16" s="30" t="s">
        <v>44</v>
      </c>
      <c r="AC16" s="30" t="s">
        <v>5</v>
      </c>
      <c r="AD16" s="30" t="s">
        <v>0</v>
      </c>
      <c r="AE16" s="30" t="s">
        <v>44</v>
      </c>
      <c r="AF16" s="30" t="s">
        <v>5</v>
      </c>
      <c r="AG16" s="30" t="s">
        <v>0</v>
      </c>
      <c r="AH16" s="32" t="s">
        <v>44</v>
      </c>
      <c r="AI16" s="5"/>
      <c r="AJ16" s="4"/>
    </row>
    <row r="17" spans="1:36" ht="15.75">
      <c r="A17" s="33">
        <v>1</v>
      </c>
      <c r="B17" s="34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35">
        <v>9</v>
      </c>
      <c r="J17" s="35">
        <v>10</v>
      </c>
      <c r="K17" s="35">
        <v>11</v>
      </c>
      <c r="L17" s="35">
        <v>12</v>
      </c>
      <c r="M17" s="35">
        <v>13</v>
      </c>
      <c r="N17" s="28">
        <v>14</v>
      </c>
      <c r="O17" s="28">
        <v>15</v>
      </c>
      <c r="P17" s="28">
        <f>O17+1</f>
        <v>16</v>
      </c>
      <c r="Q17" s="28">
        <f>P17+1</f>
        <v>17</v>
      </c>
      <c r="R17" s="28">
        <v>18</v>
      </c>
      <c r="S17" s="28">
        <v>19</v>
      </c>
      <c r="T17" s="28">
        <v>20</v>
      </c>
      <c r="U17" s="28">
        <f aca="true" t="shared" si="0" ref="U17:AG17">T17+1</f>
        <v>21</v>
      </c>
      <c r="V17" s="28">
        <f t="shared" si="0"/>
        <v>22</v>
      </c>
      <c r="W17" s="28">
        <v>23</v>
      </c>
      <c r="X17" s="28">
        <f t="shared" si="0"/>
        <v>24</v>
      </c>
      <c r="Y17" s="28">
        <f t="shared" si="0"/>
        <v>25</v>
      </c>
      <c r="Z17" s="28">
        <v>26</v>
      </c>
      <c r="AA17" s="28">
        <v>27</v>
      </c>
      <c r="AB17" s="28">
        <v>28</v>
      </c>
      <c r="AC17" s="28">
        <v>29</v>
      </c>
      <c r="AD17" s="28">
        <v>30</v>
      </c>
      <c r="AE17" s="28">
        <v>31</v>
      </c>
      <c r="AF17" s="28">
        <f t="shared" si="0"/>
        <v>32</v>
      </c>
      <c r="AG17" s="28">
        <f t="shared" si="0"/>
        <v>33</v>
      </c>
      <c r="AH17" s="29">
        <v>34</v>
      </c>
      <c r="AI17" s="6"/>
      <c r="AJ17" s="6"/>
    </row>
    <row r="18" spans="1:37" ht="15.75">
      <c r="A18" s="95" t="s">
        <v>46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7"/>
      <c r="AI18" s="10"/>
      <c r="AJ18" s="10"/>
      <c r="AK18" s="10"/>
    </row>
    <row r="19" spans="1:37" ht="15.75">
      <c r="A19" s="36"/>
      <c r="B19" s="37"/>
      <c r="C19" s="12"/>
      <c r="D19" s="12"/>
      <c r="E19" s="13"/>
      <c r="F19" s="13"/>
      <c r="G19" s="13"/>
      <c r="H19" s="14"/>
      <c r="I19" s="14"/>
      <c r="J19" s="15"/>
      <c r="K19" s="16"/>
      <c r="L19" s="19"/>
      <c r="M19" s="13"/>
      <c r="N19" s="16"/>
      <c r="O19" s="17"/>
      <c r="P19" s="17"/>
      <c r="Q19" s="17"/>
      <c r="R19" s="1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38">
        <f>N19+S19-V19-AA19</f>
        <v>0</v>
      </c>
      <c r="AE19" s="38">
        <f>O19+T19-W19-AB19</f>
        <v>0</v>
      </c>
      <c r="AF19" s="38">
        <f>P19+U19-X19-AC19</f>
        <v>0</v>
      </c>
      <c r="AG19" s="18"/>
      <c r="AH19" s="20"/>
      <c r="AI19" s="3"/>
      <c r="AJ19" s="3"/>
      <c r="AK19" s="3"/>
    </row>
    <row r="20" spans="1:37" ht="15.75">
      <c r="A20" s="39" t="s">
        <v>12</v>
      </c>
      <c r="B20" s="40"/>
      <c r="C20" s="40"/>
      <c r="D20" s="40"/>
      <c r="E20" s="40"/>
      <c r="F20" s="40"/>
      <c r="G20" s="40"/>
      <c r="H20" s="41"/>
      <c r="I20" s="41"/>
      <c r="J20" s="28"/>
      <c r="K20" s="28"/>
      <c r="L20" s="28"/>
      <c r="M20" s="28"/>
      <c r="N20" s="42">
        <f aca="true" t="shared" si="1" ref="N20:AH20">SUM(N19)</f>
        <v>0</v>
      </c>
      <c r="O20" s="42">
        <f t="shared" si="1"/>
        <v>0</v>
      </c>
      <c r="P20" s="42">
        <f t="shared" si="1"/>
        <v>0</v>
      </c>
      <c r="Q20" s="42">
        <f t="shared" si="1"/>
        <v>0</v>
      </c>
      <c r="R20" s="42">
        <f t="shared" si="1"/>
        <v>0</v>
      </c>
      <c r="S20" s="42">
        <f t="shared" si="1"/>
        <v>0</v>
      </c>
      <c r="T20" s="42">
        <f t="shared" si="1"/>
        <v>0</v>
      </c>
      <c r="U20" s="42">
        <f t="shared" si="1"/>
        <v>0</v>
      </c>
      <c r="V20" s="42">
        <f t="shared" si="1"/>
        <v>0</v>
      </c>
      <c r="W20" s="42">
        <f t="shared" si="1"/>
        <v>0</v>
      </c>
      <c r="X20" s="42">
        <f t="shared" si="1"/>
        <v>0</v>
      </c>
      <c r="Y20" s="42">
        <f t="shared" si="1"/>
        <v>0</v>
      </c>
      <c r="Z20" s="42">
        <f t="shared" si="1"/>
        <v>0</v>
      </c>
      <c r="AA20" s="42">
        <f t="shared" si="1"/>
        <v>0</v>
      </c>
      <c r="AB20" s="42">
        <f t="shared" si="1"/>
        <v>0</v>
      </c>
      <c r="AC20" s="42">
        <f t="shared" si="1"/>
        <v>0</v>
      </c>
      <c r="AD20" s="42">
        <f t="shared" si="1"/>
        <v>0</v>
      </c>
      <c r="AE20" s="42">
        <f t="shared" si="1"/>
        <v>0</v>
      </c>
      <c r="AF20" s="42">
        <f t="shared" si="1"/>
        <v>0</v>
      </c>
      <c r="AG20" s="42">
        <f t="shared" si="1"/>
        <v>0</v>
      </c>
      <c r="AH20" s="43">
        <f t="shared" si="1"/>
        <v>0</v>
      </c>
      <c r="AI20" s="11"/>
      <c r="AJ20" s="3"/>
      <c r="AK20" s="3"/>
    </row>
    <row r="21" spans="1:37" ht="15.75">
      <c r="A21" s="95" t="s">
        <v>47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7"/>
      <c r="AI21" s="3"/>
      <c r="AJ21" s="3"/>
      <c r="AK21" s="3"/>
    </row>
    <row r="22" spans="1:37" ht="161.25" customHeight="1">
      <c r="A22" s="33" t="s">
        <v>50</v>
      </c>
      <c r="B22" s="14">
        <v>41068</v>
      </c>
      <c r="C22" s="44" t="s">
        <v>23</v>
      </c>
      <c r="D22" s="12" t="s">
        <v>22</v>
      </c>
      <c r="E22" s="12" t="s">
        <v>54</v>
      </c>
      <c r="F22" s="12" t="s">
        <v>19</v>
      </c>
      <c r="G22" s="12" t="s">
        <v>53</v>
      </c>
      <c r="H22" s="14">
        <v>41068</v>
      </c>
      <c r="I22" s="14" t="s">
        <v>24</v>
      </c>
      <c r="J22" s="15"/>
      <c r="K22" s="16">
        <v>26861</v>
      </c>
      <c r="L22" s="19">
        <v>0.05333</v>
      </c>
      <c r="M22" s="44" t="s">
        <v>20</v>
      </c>
      <c r="N22" s="16">
        <v>16861</v>
      </c>
      <c r="O22" s="17">
        <v>0</v>
      </c>
      <c r="P22" s="17">
        <v>0</v>
      </c>
      <c r="Q22" s="17">
        <v>16861</v>
      </c>
      <c r="R22" s="17">
        <v>0</v>
      </c>
      <c r="S22" s="45">
        <v>0</v>
      </c>
      <c r="T22" s="45">
        <v>0</v>
      </c>
      <c r="U22" s="45">
        <v>0</v>
      </c>
      <c r="V22" s="45">
        <v>5492</v>
      </c>
      <c r="W22" s="45">
        <v>0</v>
      </c>
      <c r="X22" s="45">
        <v>0</v>
      </c>
      <c r="Y22" s="45">
        <v>5492</v>
      </c>
      <c r="Z22" s="45">
        <v>0</v>
      </c>
      <c r="AA22" s="45">
        <v>0</v>
      </c>
      <c r="AB22" s="45">
        <v>0</v>
      </c>
      <c r="AC22" s="45">
        <v>0</v>
      </c>
      <c r="AD22" s="46">
        <f>N22+S22-V22-AA22</f>
        <v>11369</v>
      </c>
      <c r="AE22" s="46">
        <f>O22+T22-W22-AB22</f>
        <v>0</v>
      </c>
      <c r="AF22" s="46">
        <f>P22+U22-X22-AC22</f>
        <v>0</v>
      </c>
      <c r="AG22" s="45">
        <f>AD22</f>
        <v>11369</v>
      </c>
      <c r="AH22" s="47">
        <f>AE22</f>
        <v>0</v>
      </c>
      <c r="AI22" s="3"/>
      <c r="AJ22" s="3"/>
      <c r="AK22" s="3"/>
    </row>
    <row r="23" spans="1:37" ht="183" customHeight="1">
      <c r="A23" s="33" t="s">
        <v>51</v>
      </c>
      <c r="B23" s="14">
        <v>41512</v>
      </c>
      <c r="C23" s="44" t="s">
        <v>26</v>
      </c>
      <c r="D23" s="12" t="s">
        <v>25</v>
      </c>
      <c r="E23" s="12" t="s">
        <v>55</v>
      </c>
      <c r="F23" s="12" t="s">
        <v>19</v>
      </c>
      <c r="G23" s="12" t="s">
        <v>53</v>
      </c>
      <c r="H23" s="14">
        <v>41512</v>
      </c>
      <c r="I23" s="14" t="s">
        <v>64</v>
      </c>
      <c r="J23" s="15"/>
      <c r="K23" s="16">
        <v>14666</v>
      </c>
      <c r="L23" s="19">
        <v>0.055</v>
      </c>
      <c r="M23" s="44" t="s">
        <v>20</v>
      </c>
      <c r="N23" s="16">
        <v>3966</v>
      </c>
      <c r="O23" s="17">
        <v>1249.219</v>
      </c>
      <c r="P23" s="17">
        <v>0</v>
      </c>
      <c r="Q23" s="17">
        <v>3966</v>
      </c>
      <c r="R23" s="17">
        <v>1249.219</v>
      </c>
      <c r="S23" s="45">
        <v>0</v>
      </c>
      <c r="T23" s="45">
        <v>0</v>
      </c>
      <c r="U23" s="45">
        <v>0</v>
      </c>
      <c r="V23" s="45">
        <v>1000</v>
      </c>
      <c r="W23" s="45">
        <v>0</v>
      </c>
      <c r="X23" s="45">
        <v>0</v>
      </c>
      <c r="Y23" s="45">
        <v>1000</v>
      </c>
      <c r="Z23" s="45">
        <v>0</v>
      </c>
      <c r="AA23" s="45">
        <v>0</v>
      </c>
      <c r="AB23" s="45">
        <v>0</v>
      </c>
      <c r="AC23" s="45">
        <v>0</v>
      </c>
      <c r="AD23" s="46">
        <v>2966</v>
      </c>
      <c r="AE23" s="46">
        <f aca="true" t="shared" si="2" ref="AD23:AF25">O23+T23-W23-AB23</f>
        <v>1249.219</v>
      </c>
      <c r="AF23" s="46">
        <v>0</v>
      </c>
      <c r="AG23" s="45">
        <v>2966</v>
      </c>
      <c r="AH23" s="47">
        <v>1249.219</v>
      </c>
      <c r="AI23" s="3"/>
      <c r="AJ23" s="3"/>
      <c r="AK23" s="3"/>
    </row>
    <row r="24" spans="1:37" ht="186" customHeight="1">
      <c r="A24" s="33" t="s">
        <v>52</v>
      </c>
      <c r="B24" s="14">
        <v>41611</v>
      </c>
      <c r="C24" s="44" t="s">
        <v>60</v>
      </c>
      <c r="D24" s="12" t="s">
        <v>58</v>
      </c>
      <c r="E24" s="12" t="s">
        <v>59</v>
      </c>
      <c r="F24" s="12" t="s">
        <v>19</v>
      </c>
      <c r="G24" s="12" t="s">
        <v>53</v>
      </c>
      <c r="H24" s="14">
        <v>41611</v>
      </c>
      <c r="I24" s="14" t="s">
        <v>65</v>
      </c>
      <c r="J24" s="15"/>
      <c r="K24" s="16">
        <v>18094</v>
      </c>
      <c r="L24" s="19">
        <v>0.055</v>
      </c>
      <c r="M24" s="44" t="s">
        <v>20</v>
      </c>
      <c r="N24" s="16">
        <v>18094</v>
      </c>
      <c r="O24" s="17">
        <v>963.438</v>
      </c>
      <c r="P24" s="17">
        <v>0</v>
      </c>
      <c r="Q24" s="17">
        <v>18094.6</v>
      </c>
      <c r="R24" s="17">
        <v>963.438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6">
        <f t="shared" si="2"/>
        <v>18094</v>
      </c>
      <c r="AE24" s="46">
        <f t="shared" si="2"/>
        <v>963.438</v>
      </c>
      <c r="AF24" s="46">
        <f t="shared" si="2"/>
        <v>0</v>
      </c>
      <c r="AG24" s="45">
        <v>18094</v>
      </c>
      <c r="AH24" s="47">
        <v>963.44</v>
      </c>
      <c r="AI24" s="3"/>
      <c r="AJ24" s="3"/>
      <c r="AK24" s="3"/>
    </row>
    <row r="25" spans="1:37" ht="93" customHeight="1">
      <c r="A25" s="33" t="s">
        <v>57</v>
      </c>
      <c r="B25" s="14">
        <v>41632</v>
      </c>
      <c r="C25" s="44" t="s">
        <v>63</v>
      </c>
      <c r="D25" s="12" t="s">
        <v>61</v>
      </c>
      <c r="E25" s="77" t="s">
        <v>62</v>
      </c>
      <c r="F25" s="12" t="s">
        <v>19</v>
      </c>
      <c r="G25" s="12" t="s">
        <v>53</v>
      </c>
      <c r="H25" s="14">
        <v>41632</v>
      </c>
      <c r="I25" s="14" t="s">
        <v>66</v>
      </c>
      <c r="J25" s="15"/>
      <c r="K25" s="16">
        <v>4275</v>
      </c>
      <c r="L25" s="19">
        <v>0.055</v>
      </c>
      <c r="M25" s="44" t="s">
        <v>20</v>
      </c>
      <c r="N25" s="16">
        <v>4275</v>
      </c>
      <c r="O25" s="17">
        <v>232.12</v>
      </c>
      <c r="P25" s="17">
        <v>0</v>
      </c>
      <c r="Q25" s="17">
        <v>4275</v>
      </c>
      <c r="R25" s="17">
        <v>232.12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6">
        <f t="shared" si="2"/>
        <v>4275</v>
      </c>
      <c r="AE25" s="46">
        <f t="shared" si="2"/>
        <v>232.12</v>
      </c>
      <c r="AF25" s="46">
        <f t="shared" si="2"/>
        <v>0</v>
      </c>
      <c r="AG25" s="45">
        <v>4275</v>
      </c>
      <c r="AH25" s="47">
        <v>232.123</v>
      </c>
      <c r="AI25" s="3"/>
      <c r="AJ25" s="3"/>
      <c r="AK25" s="3"/>
    </row>
    <row r="26" spans="1:37" ht="93" customHeight="1">
      <c r="A26" s="33" t="s">
        <v>67</v>
      </c>
      <c r="B26" s="14">
        <v>41800</v>
      </c>
      <c r="C26" s="44" t="s">
        <v>68</v>
      </c>
      <c r="D26" s="80" t="s">
        <v>69</v>
      </c>
      <c r="E26" s="77" t="s">
        <v>70</v>
      </c>
      <c r="F26" s="12" t="s">
        <v>19</v>
      </c>
      <c r="G26" s="12" t="s">
        <v>53</v>
      </c>
      <c r="H26" s="14">
        <v>41800</v>
      </c>
      <c r="I26" s="14" t="s">
        <v>71</v>
      </c>
      <c r="J26" s="15"/>
      <c r="K26" s="16">
        <v>19094</v>
      </c>
      <c r="L26" s="19">
        <v>0.055</v>
      </c>
      <c r="M26" s="44" t="s">
        <v>20</v>
      </c>
      <c r="N26" s="16">
        <v>19094</v>
      </c>
      <c r="O26" s="17">
        <v>1914.949</v>
      </c>
      <c r="P26" s="17">
        <v>0</v>
      </c>
      <c r="Q26" s="17">
        <v>16441.3</v>
      </c>
      <c r="R26" s="17">
        <v>1914.95</v>
      </c>
      <c r="S26" s="45">
        <v>0</v>
      </c>
      <c r="T26" s="45">
        <v>63.941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6">
        <f>N26+S26-V26-AA26</f>
        <v>19094</v>
      </c>
      <c r="AE26" s="81">
        <f>O26+T26-W26-AB26</f>
        <v>1978.89</v>
      </c>
      <c r="AF26" s="46">
        <f aca="true" t="shared" si="3" ref="AE26:AF28">P26+U26-X26-AC26</f>
        <v>0</v>
      </c>
      <c r="AG26" s="45">
        <v>19094</v>
      </c>
      <c r="AH26" s="47">
        <v>1978.89</v>
      </c>
      <c r="AI26" s="3"/>
      <c r="AJ26" s="3"/>
      <c r="AK26" s="3"/>
    </row>
    <row r="27" spans="1:37" ht="93" customHeight="1">
      <c r="A27" s="33" t="s">
        <v>72</v>
      </c>
      <c r="B27" s="14">
        <v>41949</v>
      </c>
      <c r="C27" s="44" t="s">
        <v>73</v>
      </c>
      <c r="D27" s="12" t="s">
        <v>74</v>
      </c>
      <c r="E27" s="77" t="s">
        <v>75</v>
      </c>
      <c r="F27" s="12" t="s">
        <v>19</v>
      </c>
      <c r="G27" s="12" t="s">
        <v>53</v>
      </c>
      <c r="H27" s="14">
        <v>41949</v>
      </c>
      <c r="I27" s="14" t="s">
        <v>76</v>
      </c>
      <c r="J27" s="15"/>
      <c r="K27" s="16">
        <v>1498.663</v>
      </c>
      <c r="L27" s="19">
        <v>0.055</v>
      </c>
      <c r="M27" s="44" t="s">
        <v>20</v>
      </c>
      <c r="N27" s="16">
        <v>1498.439</v>
      </c>
      <c r="O27" s="17">
        <v>136.3</v>
      </c>
      <c r="P27" s="17">
        <v>0</v>
      </c>
      <c r="Q27" s="17">
        <v>1000</v>
      </c>
      <c r="R27" s="17">
        <v>136.3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6">
        <f>N27+S27-V27-AA27</f>
        <v>1498.439</v>
      </c>
      <c r="AE27" s="46">
        <f t="shared" si="3"/>
        <v>136.3</v>
      </c>
      <c r="AF27" s="46">
        <f t="shared" si="3"/>
        <v>0</v>
      </c>
      <c r="AG27" s="45">
        <v>1000</v>
      </c>
      <c r="AH27" s="47">
        <v>136.299</v>
      </c>
      <c r="AI27" s="3"/>
      <c r="AJ27" s="3"/>
      <c r="AK27" s="3"/>
    </row>
    <row r="28" spans="1:37" ht="187.5" customHeight="1">
      <c r="A28" s="33" t="s">
        <v>77</v>
      </c>
      <c r="B28" s="14">
        <v>41956</v>
      </c>
      <c r="C28" s="44" t="s">
        <v>78</v>
      </c>
      <c r="D28" s="12" t="s">
        <v>79</v>
      </c>
      <c r="E28" s="77" t="s">
        <v>80</v>
      </c>
      <c r="F28" s="12" t="s">
        <v>19</v>
      </c>
      <c r="G28" s="12" t="s">
        <v>53</v>
      </c>
      <c r="H28" s="14">
        <v>41956</v>
      </c>
      <c r="I28" s="14" t="s">
        <v>81</v>
      </c>
      <c r="J28" s="15"/>
      <c r="K28" s="16">
        <v>18000</v>
      </c>
      <c r="L28" s="19">
        <v>0.055</v>
      </c>
      <c r="M28" s="44" t="s">
        <v>20</v>
      </c>
      <c r="N28" s="16">
        <v>18000</v>
      </c>
      <c r="O28" s="17">
        <v>1637.36</v>
      </c>
      <c r="P28" s="17">
        <v>0</v>
      </c>
      <c r="Q28" s="17">
        <v>12000</v>
      </c>
      <c r="R28" s="17">
        <v>1637.36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6">
        <f>N28+S28-V28-AA28</f>
        <v>18000</v>
      </c>
      <c r="AE28" s="46">
        <f t="shared" si="3"/>
        <v>1637.36</v>
      </c>
      <c r="AF28" s="46">
        <f t="shared" si="3"/>
        <v>0</v>
      </c>
      <c r="AG28" s="45">
        <v>12000</v>
      </c>
      <c r="AH28" s="47">
        <v>1637.362</v>
      </c>
      <c r="AI28" s="3"/>
      <c r="AJ28" s="3"/>
      <c r="AK28" s="3"/>
    </row>
    <row r="29" spans="1:37" ht="194.25" customHeight="1">
      <c r="A29" s="33" t="s">
        <v>82</v>
      </c>
      <c r="B29" s="14">
        <v>41985</v>
      </c>
      <c r="C29" s="44" t="s">
        <v>83</v>
      </c>
      <c r="D29" s="12" t="s">
        <v>84</v>
      </c>
      <c r="E29" s="77" t="s">
        <v>85</v>
      </c>
      <c r="F29" s="12" t="s">
        <v>19</v>
      </c>
      <c r="G29" s="12" t="s">
        <v>53</v>
      </c>
      <c r="H29" s="14">
        <v>41985</v>
      </c>
      <c r="I29" s="14" t="s">
        <v>86</v>
      </c>
      <c r="J29" s="15"/>
      <c r="K29" s="16">
        <v>8544</v>
      </c>
      <c r="L29" s="19">
        <v>0.055</v>
      </c>
      <c r="M29" s="44" t="s">
        <v>20</v>
      </c>
      <c r="N29" s="16">
        <v>8544</v>
      </c>
      <c r="O29" s="17">
        <v>777.201</v>
      </c>
      <c r="P29" s="17">
        <v>0</v>
      </c>
      <c r="Q29" s="17">
        <v>5696</v>
      </c>
      <c r="R29" s="17">
        <v>777.201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6">
        <f>N29+S29-V29-AA29</f>
        <v>8544</v>
      </c>
      <c r="AE29" s="46">
        <f>O29+T29-W29-AB29</f>
        <v>777.201</v>
      </c>
      <c r="AF29" s="46">
        <f>P29+U29-X29-AC29</f>
        <v>0</v>
      </c>
      <c r="AG29" s="45">
        <v>5696</v>
      </c>
      <c r="AH29" s="47">
        <v>777.201</v>
      </c>
      <c r="AI29" s="3"/>
      <c r="AJ29" s="3"/>
      <c r="AK29" s="3"/>
    </row>
    <row r="30" spans="1:38" ht="18">
      <c r="A30" s="48" t="s">
        <v>13</v>
      </c>
      <c r="B30" s="49"/>
      <c r="C30" s="49"/>
      <c r="D30" s="49"/>
      <c r="E30" s="49"/>
      <c r="F30" s="49"/>
      <c r="G30" s="49"/>
      <c r="H30" s="49"/>
      <c r="I30" s="49"/>
      <c r="J30" s="49"/>
      <c r="K30" s="42">
        <f>SUM(K22:K29)</f>
        <v>111032.663</v>
      </c>
      <c r="L30" s="28"/>
      <c r="M30" s="28"/>
      <c r="N30" s="42">
        <f aca="true" t="shared" si="4" ref="N30:AA30">SUM(N22:N29)</f>
        <v>90332.439</v>
      </c>
      <c r="O30" s="42">
        <f t="shared" si="4"/>
        <v>6910.587</v>
      </c>
      <c r="P30" s="42">
        <f t="shared" si="4"/>
        <v>0</v>
      </c>
      <c r="Q30" s="42">
        <f t="shared" si="4"/>
        <v>78333.9</v>
      </c>
      <c r="R30" s="42">
        <f t="shared" si="4"/>
        <v>6910.588</v>
      </c>
      <c r="S30" s="42">
        <f t="shared" si="4"/>
        <v>0</v>
      </c>
      <c r="T30" s="42">
        <f t="shared" si="4"/>
        <v>63.941</v>
      </c>
      <c r="U30" s="42">
        <f t="shared" si="4"/>
        <v>0</v>
      </c>
      <c r="V30" s="42">
        <f t="shared" si="4"/>
        <v>6492</v>
      </c>
      <c r="W30" s="42">
        <f t="shared" si="4"/>
        <v>0</v>
      </c>
      <c r="X30" s="42">
        <f t="shared" si="4"/>
        <v>0</v>
      </c>
      <c r="Y30" s="42">
        <f t="shared" si="4"/>
        <v>6492</v>
      </c>
      <c r="Z30" s="42">
        <f t="shared" si="4"/>
        <v>0</v>
      </c>
      <c r="AA30" s="42">
        <f t="shared" si="4"/>
        <v>0</v>
      </c>
      <c r="AB30" s="42">
        <f aca="true" t="shared" si="5" ref="AB30:AH30">SUM(AB22:AB29)</f>
        <v>0</v>
      </c>
      <c r="AC30" s="42">
        <f t="shared" si="5"/>
        <v>0</v>
      </c>
      <c r="AD30" s="42">
        <f t="shared" si="5"/>
        <v>83840.439</v>
      </c>
      <c r="AE30" s="42">
        <f t="shared" si="5"/>
        <v>6974.528</v>
      </c>
      <c r="AF30" s="42">
        <f t="shared" si="5"/>
        <v>0</v>
      </c>
      <c r="AG30" s="42">
        <f t="shared" si="5"/>
        <v>74494</v>
      </c>
      <c r="AH30" s="42">
        <f t="shared" si="5"/>
        <v>6974.534000000001</v>
      </c>
      <c r="AK30" s="21"/>
      <c r="AL30" s="22"/>
    </row>
    <row r="31" spans="1:38" ht="15" customHeight="1">
      <c r="A31" s="39" t="s">
        <v>48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50"/>
      <c r="AK31" s="21"/>
      <c r="AL31" s="22"/>
    </row>
    <row r="32" spans="1:38" ht="181.5" customHeight="1" hidden="1">
      <c r="A32" s="33" t="s">
        <v>50</v>
      </c>
      <c r="B32" s="14"/>
      <c r="C32" s="44"/>
      <c r="D32" s="51"/>
      <c r="E32" s="51"/>
      <c r="F32" s="12"/>
      <c r="G32" s="12"/>
      <c r="H32" s="51"/>
      <c r="I32" s="52"/>
      <c r="J32" s="14"/>
      <c r="K32" s="16"/>
      <c r="L32" s="19"/>
      <c r="M32" s="44"/>
      <c r="N32" s="16">
        <v>0</v>
      </c>
      <c r="O32" s="17">
        <v>0</v>
      </c>
      <c r="P32" s="17">
        <v>0</v>
      </c>
      <c r="Q32" s="17">
        <v>0</v>
      </c>
      <c r="R32" s="17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6">
        <f>N32+S32-V32-AA32</f>
        <v>0</v>
      </c>
      <c r="AE32" s="46">
        <f>O32+T32-W32-AB32</f>
        <v>0</v>
      </c>
      <c r="AF32" s="46">
        <f>P32+U32-X32-AC32</f>
        <v>0</v>
      </c>
      <c r="AG32" s="45">
        <v>0</v>
      </c>
      <c r="AH32" s="47">
        <v>0</v>
      </c>
      <c r="AK32" s="21"/>
      <c r="AL32" s="22"/>
    </row>
    <row r="33" spans="1:38" ht="181.5" customHeight="1">
      <c r="A33" s="33" t="s">
        <v>50</v>
      </c>
      <c r="B33" s="68" t="s">
        <v>88</v>
      </c>
      <c r="C33" s="67" t="s">
        <v>89</v>
      </c>
      <c r="D33" s="67" t="s">
        <v>90</v>
      </c>
      <c r="E33" s="67" t="s">
        <v>91</v>
      </c>
      <c r="F33" s="12" t="s">
        <v>19</v>
      </c>
      <c r="G33" s="12" t="s">
        <v>56</v>
      </c>
      <c r="H33" s="67" t="s">
        <v>87</v>
      </c>
      <c r="I33" s="68">
        <v>43097</v>
      </c>
      <c r="J33" s="14"/>
      <c r="K33" s="65">
        <v>35000</v>
      </c>
      <c r="L33" s="66">
        <v>0.128</v>
      </c>
      <c r="M33" s="44" t="s">
        <v>20</v>
      </c>
      <c r="N33" s="16">
        <v>35000</v>
      </c>
      <c r="O33" s="17">
        <v>0</v>
      </c>
      <c r="P33" s="17">
        <v>0</v>
      </c>
      <c r="Q33" s="17">
        <v>0</v>
      </c>
      <c r="R33" s="17">
        <v>0</v>
      </c>
      <c r="S33" s="45">
        <v>0</v>
      </c>
      <c r="T33" s="45">
        <v>2982.58</v>
      </c>
      <c r="U33" s="45">
        <v>0</v>
      </c>
      <c r="V33" s="45">
        <v>0</v>
      </c>
      <c r="W33" s="45">
        <v>2982.58</v>
      </c>
      <c r="X33" s="45">
        <v>0</v>
      </c>
      <c r="Y33" s="16">
        <v>0</v>
      </c>
      <c r="Z33" s="45">
        <v>0</v>
      </c>
      <c r="AA33" s="45">
        <v>0</v>
      </c>
      <c r="AB33" s="45">
        <v>0</v>
      </c>
      <c r="AC33" s="45">
        <v>0</v>
      </c>
      <c r="AD33" s="46">
        <f>N33+S33-V33-AA33</f>
        <v>35000</v>
      </c>
      <c r="AE33" s="46">
        <v>0</v>
      </c>
      <c r="AF33" s="46">
        <f>P33+U33-X33-AC33</f>
        <v>0</v>
      </c>
      <c r="AG33" s="45">
        <v>0</v>
      </c>
      <c r="AH33" s="47">
        <v>0</v>
      </c>
      <c r="AK33" s="21"/>
      <c r="AL33" s="22"/>
    </row>
    <row r="34" spans="1:38" ht="18">
      <c r="A34" s="48" t="s">
        <v>14</v>
      </c>
      <c r="B34" s="49"/>
      <c r="C34" s="49"/>
      <c r="D34" s="49"/>
      <c r="E34" s="49"/>
      <c r="F34" s="49"/>
      <c r="G34" s="49"/>
      <c r="H34" s="49"/>
      <c r="I34" s="49"/>
      <c r="J34" s="49"/>
      <c r="K34" s="53">
        <f>K33</f>
        <v>35000</v>
      </c>
      <c r="L34" s="49"/>
      <c r="M34" s="49"/>
      <c r="N34" s="42">
        <f>N33</f>
        <v>35000</v>
      </c>
      <c r="O34" s="42">
        <f aca="true" t="shared" si="6" ref="O34:T34">O33</f>
        <v>0</v>
      </c>
      <c r="P34" s="42">
        <f t="shared" si="6"/>
        <v>0</v>
      </c>
      <c r="Q34" s="42">
        <f t="shared" si="6"/>
        <v>0</v>
      </c>
      <c r="R34" s="42">
        <f t="shared" si="6"/>
        <v>0</v>
      </c>
      <c r="S34" s="42">
        <f t="shared" si="6"/>
        <v>0</v>
      </c>
      <c r="T34" s="42">
        <f t="shared" si="6"/>
        <v>2982.58</v>
      </c>
      <c r="U34" s="42">
        <f aca="true" t="shared" si="7" ref="U34:AH34">U33</f>
        <v>0</v>
      </c>
      <c r="V34" s="42">
        <f t="shared" si="7"/>
        <v>0</v>
      </c>
      <c r="W34" s="42">
        <f t="shared" si="7"/>
        <v>2982.58</v>
      </c>
      <c r="X34" s="42">
        <f t="shared" si="7"/>
        <v>0</v>
      </c>
      <c r="Y34" s="42">
        <f t="shared" si="7"/>
        <v>0</v>
      </c>
      <c r="Z34" s="42">
        <f t="shared" si="7"/>
        <v>0</v>
      </c>
      <c r="AA34" s="42">
        <f t="shared" si="7"/>
        <v>0</v>
      </c>
      <c r="AB34" s="42">
        <f t="shared" si="7"/>
        <v>0</v>
      </c>
      <c r="AC34" s="42">
        <f t="shared" si="7"/>
        <v>0</v>
      </c>
      <c r="AD34" s="42">
        <f t="shared" si="7"/>
        <v>35000</v>
      </c>
      <c r="AE34" s="42">
        <f t="shared" si="7"/>
        <v>0</v>
      </c>
      <c r="AF34" s="42">
        <f t="shared" si="7"/>
        <v>0</v>
      </c>
      <c r="AG34" s="42">
        <f t="shared" si="7"/>
        <v>0</v>
      </c>
      <c r="AH34" s="42">
        <f t="shared" si="7"/>
        <v>0</v>
      </c>
      <c r="AK34" s="21"/>
      <c r="AL34" s="22"/>
    </row>
    <row r="35" spans="1:34" ht="15.75">
      <c r="A35" s="39" t="s">
        <v>49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50"/>
    </row>
    <row r="36" spans="1:34" ht="15.75">
      <c r="A36" s="48" t="s">
        <v>15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4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3">
        <v>0</v>
      </c>
    </row>
    <row r="37" spans="1:34" ht="16.5" thickBot="1">
      <c r="A37" s="55" t="s">
        <v>16</v>
      </c>
      <c r="B37" s="56"/>
      <c r="C37" s="56"/>
      <c r="D37" s="56"/>
      <c r="E37" s="56"/>
      <c r="F37" s="56"/>
      <c r="G37" s="56"/>
      <c r="H37" s="56"/>
      <c r="I37" s="56"/>
      <c r="J37" s="56"/>
      <c r="K37" s="57">
        <f>K30+K34</f>
        <v>146032.663</v>
      </c>
      <c r="L37" s="56"/>
      <c r="M37" s="56"/>
      <c r="N37" s="58">
        <f aca="true" t="shared" si="8" ref="N37:AC37">SUM(N36,N34,N30,N20)</f>
        <v>125332.439</v>
      </c>
      <c r="O37" s="58">
        <f t="shared" si="8"/>
        <v>6910.587</v>
      </c>
      <c r="P37" s="58">
        <f t="shared" si="8"/>
        <v>0</v>
      </c>
      <c r="Q37" s="58">
        <f>SUM(Q36,Q34,Q30,Q20)</f>
        <v>78333.9</v>
      </c>
      <c r="R37" s="58">
        <f t="shared" si="8"/>
        <v>6910.588</v>
      </c>
      <c r="S37" s="58">
        <f t="shared" si="8"/>
        <v>0</v>
      </c>
      <c r="T37" s="58">
        <f>SUM(T36,T34,T30,T20)</f>
        <v>3046.5209999999997</v>
      </c>
      <c r="U37" s="58">
        <f t="shared" si="8"/>
        <v>0</v>
      </c>
      <c r="V37" s="58">
        <f t="shared" si="8"/>
        <v>6492</v>
      </c>
      <c r="W37" s="58">
        <f t="shared" si="8"/>
        <v>2982.58</v>
      </c>
      <c r="X37" s="58">
        <f t="shared" si="8"/>
        <v>0</v>
      </c>
      <c r="Y37" s="58">
        <f t="shared" si="8"/>
        <v>6492</v>
      </c>
      <c r="Z37" s="58">
        <f t="shared" si="8"/>
        <v>0</v>
      </c>
      <c r="AA37" s="58">
        <f t="shared" si="8"/>
        <v>0</v>
      </c>
      <c r="AB37" s="58">
        <f t="shared" si="8"/>
        <v>0</v>
      </c>
      <c r="AC37" s="58">
        <f t="shared" si="8"/>
        <v>0</v>
      </c>
      <c r="AD37" s="58">
        <f>AD34+AD30</f>
        <v>118840.439</v>
      </c>
      <c r="AE37" s="58">
        <f>SUM(AE36,AE34,AE30,AE20)</f>
        <v>6974.528</v>
      </c>
      <c r="AF37" s="58">
        <f>SUM(AF36,AF34,AF30,AF20)</f>
        <v>0</v>
      </c>
      <c r="AG37" s="58">
        <f>SUM(AG36,AG34,AG30,AG20)</f>
        <v>74494</v>
      </c>
      <c r="AH37" s="59">
        <f>SUM(AH36,AH34,AH30,AH20)</f>
        <v>6974.534000000001</v>
      </c>
    </row>
    <row r="38" spans="1:34" ht="15.75">
      <c r="A38" s="23"/>
      <c r="B38" s="23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60"/>
      <c r="N38" s="60"/>
      <c r="O38" s="60"/>
      <c r="P38" s="60"/>
      <c r="Q38" s="60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8.75">
      <c r="A39" s="23"/>
      <c r="B39" s="74"/>
      <c r="C39" s="75"/>
      <c r="D39" s="76"/>
      <c r="E39" s="74"/>
      <c r="F39" s="75"/>
      <c r="G39" s="94"/>
      <c r="H39" s="94"/>
      <c r="I39" s="74"/>
      <c r="J39" s="61"/>
      <c r="K39" s="63"/>
      <c r="L39" s="61"/>
      <c r="M39" s="60"/>
      <c r="N39" s="60"/>
      <c r="O39" s="60"/>
      <c r="P39" s="60"/>
      <c r="Q39" s="60"/>
      <c r="R39" s="23"/>
      <c r="S39" s="64"/>
      <c r="T39" s="64"/>
      <c r="U39" s="23"/>
      <c r="V39" s="23"/>
      <c r="W39" s="64"/>
      <c r="X39" s="23"/>
      <c r="Y39" s="23"/>
      <c r="Z39" s="23"/>
      <c r="AA39" s="23"/>
      <c r="AB39" s="23"/>
      <c r="AC39" s="23"/>
      <c r="AD39" s="64"/>
      <c r="AE39" s="23"/>
      <c r="AF39" s="23"/>
      <c r="AG39" s="23"/>
      <c r="AH39" s="23"/>
    </row>
    <row r="40" spans="1:34" ht="18.75">
      <c r="A40" s="23"/>
      <c r="B40" s="74"/>
      <c r="C40" s="75"/>
      <c r="D40" s="75"/>
      <c r="E40" s="75"/>
      <c r="F40" s="75"/>
      <c r="G40" s="75"/>
      <c r="H40" s="75"/>
      <c r="I40" s="75"/>
      <c r="J40" s="61"/>
      <c r="K40" s="61"/>
      <c r="L40" s="61"/>
      <c r="M40" s="60"/>
      <c r="N40" s="60"/>
      <c r="O40" s="60"/>
      <c r="P40" s="60"/>
      <c r="Q40" s="60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18.75">
      <c r="A41" s="23"/>
      <c r="B41" s="74"/>
      <c r="C41" s="76"/>
      <c r="D41" s="76"/>
      <c r="E41" s="76"/>
      <c r="F41" s="76"/>
      <c r="G41" s="76"/>
      <c r="H41" s="76"/>
      <c r="I41" s="76"/>
      <c r="J41" s="62"/>
      <c r="K41" s="103"/>
      <c r="L41" s="103"/>
      <c r="M41" s="103"/>
      <c r="N41" s="62"/>
      <c r="O41" s="62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2:19" ht="18.75">
      <c r="B42" s="74"/>
      <c r="C42" s="21"/>
      <c r="D42" s="21"/>
      <c r="E42" s="21"/>
      <c r="F42" s="21"/>
      <c r="G42" s="93"/>
      <c r="H42" s="93"/>
      <c r="I42" s="74"/>
      <c r="J42" s="7"/>
      <c r="K42" s="7"/>
      <c r="L42" s="7"/>
      <c r="O42" s="7"/>
      <c r="P42" s="7"/>
      <c r="Q42" s="7"/>
      <c r="R42" s="7"/>
      <c r="S42" s="7"/>
    </row>
    <row r="43" spans="2:9" ht="18">
      <c r="B43" s="21"/>
      <c r="C43" s="21"/>
      <c r="D43" s="21"/>
      <c r="E43" s="21"/>
      <c r="F43" s="21"/>
      <c r="G43" s="21"/>
      <c r="H43" s="21"/>
      <c r="I43" s="21"/>
    </row>
    <row r="46" spans="2:3" ht="12.75">
      <c r="B46" s="73"/>
      <c r="C46" s="73"/>
    </row>
    <row r="47" spans="2:3" ht="12.75">
      <c r="B47" s="78"/>
      <c r="C47" s="73"/>
    </row>
    <row r="48" ht="12.75">
      <c r="B48" s="3"/>
    </row>
    <row r="49" ht="12.75">
      <c r="B49" s="3"/>
    </row>
  </sheetData>
  <sheetProtection/>
  <mergeCells count="41">
    <mergeCell ref="A10:N10"/>
    <mergeCell ref="M13:M16"/>
    <mergeCell ref="J3:R3"/>
    <mergeCell ref="J4:R4"/>
    <mergeCell ref="I5:J5"/>
    <mergeCell ref="Q15:R15"/>
    <mergeCell ref="A9:U9"/>
    <mergeCell ref="A13:A16"/>
    <mergeCell ref="H13:H16"/>
    <mergeCell ref="F13:F16"/>
    <mergeCell ref="G13:G16"/>
    <mergeCell ref="A18:AH18"/>
    <mergeCell ref="AG15:AH15"/>
    <mergeCell ref="E13:E16"/>
    <mergeCell ref="Y15:Z15"/>
    <mergeCell ref="K41:M41"/>
    <mergeCell ref="C38:L38"/>
    <mergeCell ref="AD13:AH14"/>
    <mergeCell ref="N13:R14"/>
    <mergeCell ref="AD15:AF15"/>
    <mergeCell ref="K13:K16"/>
    <mergeCell ref="V13:Z14"/>
    <mergeCell ref="S13:U14"/>
    <mergeCell ref="D13:D16"/>
    <mergeCell ref="S15:U15"/>
    <mergeCell ref="N15:P15"/>
    <mergeCell ref="G42:H42"/>
    <mergeCell ref="G39:H39"/>
    <mergeCell ref="A21:AH21"/>
    <mergeCell ref="L13:L16"/>
    <mergeCell ref="I13:J15"/>
    <mergeCell ref="AC1:AG1"/>
    <mergeCell ref="AG12:AH12"/>
    <mergeCell ref="V15:X15"/>
    <mergeCell ref="AA15:AC15"/>
    <mergeCell ref="A7:Q7"/>
    <mergeCell ref="B13:B16"/>
    <mergeCell ref="AC2:AG2"/>
    <mergeCell ref="G11:H11"/>
    <mergeCell ref="AA13:AC14"/>
    <mergeCell ref="C13:C16"/>
  </mergeCells>
  <printOptions/>
  <pageMargins left="0" right="0" top="0.5905511811023623" bottom="0" header="0.5118110236220472" footer="0.5118110236220472"/>
  <pageSetup horizontalDpi="600" verticalDpi="600" orientation="landscape" paperSize="9" scale="41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2017-08-29T07:39:17Z</cp:lastPrinted>
  <dcterms:created xsi:type="dcterms:W3CDTF">2000-10-03T09:28:13Z</dcterms:created>
  <dcterms:modified xsi:type="dcterms:W3CDTF">2017-09-04T06:19:55Z</dcterms:modified>
  <cp:category/>
  <cp:version/>
  <cp:contentType/>
  <cp:contentStatus/>
</cp:coreProperties>
</file>