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Area" localSheetId="0">'приложение № 2'!$A$1:$AH$44</definedName>
  </definedNames>
  <calcPr fullCalcOnLoad="1"/>
</workbook>
</file>

<file path=xl/sharedStrings.xml><?xml version="1.0" encoding="utf-8"?>
<sst xmlns="http://schemas.openxmlformats.org/spreadsheetml/2006/main" count="159" uniqueCount="104">
  <si>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</si>
  <si>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</si>
  <si>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</si>
  <si>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</si>
  <si>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</si>
  <si>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</si>
  <si>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</si>
  <si>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</si>
  <si>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</si>
  <si>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</si>
  <si>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</si>
  <si>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</si>
  <si>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</si>
  <si>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</si>
  <si>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</si>
  <si>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</si>
  <si>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</si>
  <si>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</si>
  <si>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</si>
  <si>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</si>
  <si>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</si>
  <si>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</si>
  <si>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</si>
  <si>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</si>
  <si>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</si>
  <si>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</si>
  <si>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</si>
  <si>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</si>
  <si>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</si>
  <si>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</si>
  <si>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</si>
  <si>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</si>
  <si>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</si>
  <si>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</si>
  <si>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</si>
  <si>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</si>
  <si>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</si>
  <si>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</si>
  <si>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</si>
  <si>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</si>
  <si>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</si>
  <si>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</si>
  <si>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</si>
  <si>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</si>
  <si>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</si>
  <si>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</si>
  <si>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</si>
  <si>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</si>
  <si>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</si>
  <si>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</si>
  <si>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</si>
  <si>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</si>
  <si>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</si>
  <si>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</si>
  <si>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</si>
  <si>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</si>
  <si>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</si>
  <si>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</si>
  <si>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</si>
  <si>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</si>
  <si>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</si>
  <si>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</si>
  <si>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</si>
  <si>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</si>
  <si>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</si>
  <si>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</si>
  <si>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</si>
  <si>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</si>
  <si>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</si>
  <si>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</si>
  <si>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</si>
  <si>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</si>
  <si>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</si>
  <si>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</si>
  <si>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</si>
  <si>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</si>
  <si>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</si>
  <si>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</si>
  <si>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</si>
  <si>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</si>
  <si>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</si>
  <si>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</si>
  <si>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</si>
  <si>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</si>
  <si>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</si>
  <si>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</si>
  <si>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</si>
  <si>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04-3-14/0068</t>
  </si>
  <si>
    <t>Кредит, кредитный договор № 1463/0000005  об открытии кредитной линии от 18.12.2015г.</t>
  </si>
  <si>
    <t>Муниципальный контракт № 0134300084415000181--0227365-01 от 18.12.2015г.</t>
  </si>
  <si>
    <t>ПАО              " Азиатский -Тихоокеанский банк"</t>
  </si>
  <si>
    <t>Кредит, кредитный договор № 004/2015-РЛОО-30  об открытии кредитной линии от 16.11.2015г.</t>
  </si>
  <si>
    <t>Муниципальный контракт № 0134300084415000139--0227365-02 от 16.11.2015г.</t>
  </si>
  <si>
    <t>09.12.2015г.</t>
  </si>
  <si>
    <t>Предельный объем расходов на обслуживание муниципального долга__4 400_тыс. руб.</t>
  </si>
  <si>
    <t xml:space="preserve"> ___01.01.2017г.___</t>
  </si>
  <si>
    <t>решением Думы городского округа "город Саянск"  от 23.12.2016г. № 61-67-16-59 "Овнесении изменений и дополнений врешение Думы городского округа муниципального образования "город Саянск" от 17.12.2015 № 61-67-15-84 "О местном бюджете на 2016 год"</t>
  </si>
  <si>
    <t>Верхний предел муниципального долга по состоянию на 1 января 2017__г.  _131 446_тыс.руб.</t>
  </si>
  <si>
    <t xml:space="preserve">Объем муниципального долга по состоянию на _01.01.2017_г. 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</si>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</sst>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33" borderId="16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2" fontId="7" fillId="0" borderId="0" xfId="0" applyNumberFormat="1" applyFont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="60" zoomScaleNormal="75" zoomScalePageLayoutView="0" workbookViewId="0" topLeftCell="A31">
      <pane xSplit="1" topLeftCell="B1" activePane="topRight" state="frozen"/>
      <selection pane="topLeft" activeCell="A1" sqref="A1"/>
      <selection pane="topRight" activeCell="B41" sqref="B41:I41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2.75390625" style="0" customWidth="1"/>
    <col min="10" max="10" width="9.25390625" style="0" customWidth="1"/>
    <col min="11" max="11" width="11.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11.875" style="0" customWidth="1"/>
    <col min="20" max="20" width="9.625" style="0" customWidth="1"/>
    <col min="21" max="21" width="7.25390625" style="0" customWidth="1"/>
    <col min="22" max="22" width="11.125" style="0" customWidth="1"/>
    <col min="23" max="23" width="9.875" style="0" customWidth="1"/>
    <col min="24" max="24" width="6.75390625" style="0" customWidth="1"/>
    <col min="25" max="25" width="9.375" style="0" customWidth="1"/>
    <col min="26" max="26" width="8.87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2.00390625" style="0" customWidth="1"/>
    <col min="31" max="31" width="9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94"/>
      <c r="AD1" s="94"/>
      <c r="AE1" s="94"/>
      <c r="AF1" s="94"/>
      <c r="AG1" s="94"/>
    </row>
    <row r="2" spans="29:33" ht="6.75" customHeight="1" hidden="1">
      <c r="AC2" s="77"/>
      <c r="AD2" s="77"/>
      <c r="AE2" s="77"/>
      <c r="AF2" s="77"/>
      <c r="AG2" s="77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01" t="s">
        <v>21</v>
      </c>
      <c r="K3" s="101"/>
      <c r="L3" s="101"/>
      <c r="M3" s="101"/>
      <c r="N3" s="101"/>
      <c r="O3" s="101"/>
      <c r="P3" s="101"/>
      <c r="Q3" s="101"/>
      <c r="R3" s="101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02" t="s">
        <v>18</v>
      </c>
      <c r="K4" s="102"/>
      <c r="L4" s="102"/>
      <c r="M4" s="102"/>
      <c r="N4" s="102"/>
      <c r="O4" s="102"/>
      <c r="P4" s="102"/>
      <c r="Q4" s="102"/>
      <c r="R4" s="10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93" t="s">
        <v>95</v>
      </c>
      <c r="J5" s="9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96" t="s">
        <v>96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71" t="s">
        <v>30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71" t="s">
        <v>94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98</v>
      </c>
      <c r="B11" s="26"/>
      <c r="C11" s="26"/>
      <c r="D11" s="26"/>
      <c r="E11" s="26"/>
      <c r="F11" s="26"/>
      <c r="G11" s="103">
        <f>AD39</f>
        <v>125332.439</v>
      </c>
      <c r="H11" s="103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95" t="s">
        <v>2</v>
      </c>
      <c r="AH12" s="95"/>
    </row>
    <row r="13" spans="1:36" ht="23.25" customHeight="1">
      <c r="A13" s="72" t="s">
        <v>31</v>
      </c>
      <c r="B13" s="74" t="s">
        <v>32</v>
      </c>
      <c r="C13" s="74" t="s">
        <v>3</v>
      </c>
      <c r="D13" s="74" t="s">
        <v>27</v>
      </c>
      <c r="E13" s="74" t="s">
        <v>33</v>
      </c>
      <c r="F13" s="74" t="s">
        <v>34</v>
      </c>
      <c r="G13" s="74" t="s">
        <v>35</v>
      </c>
      <c r="H13" s="74" t="s">
        <v>8</v>
      </c>
      <c r="I13" s="74" t="s">
        <v>36</v>
      </c>
      <c r="J13" s="75"/>
      <c r="K13" s="74" t="s">
        <v>39</v>
      </c>
      <c r="L13" s="74" t="s">
        <v>40</v>
      </c>
      <c r="M13" s="74" t="s">
        <v>7</v>
      </c>
      <c r="N13" s="90" t="s">
        <v>10</v>
      </c>
      <c r="O13" s="91"/>
      <c r="P13" s="91"/>
      <c r="Q13" s="91"/>
      <c r="R13" s="91"/>
      <c r="S13" s="82" t="s">
        <v>41</v>
      </c>
      <c r="T13" s="82"/>
      <c r="U13" s="82"/>
      <c r="V13" s="82" t="s">
        <v>42</v>
      </c>
      <c r="W13" s="82"/>
      <c r="X13" s="82"/>
      <c r="Y13" s="82"/>
      <c r="Z13" s="82"/>
      <c r="AA13" s="82" t="s">
        <v>45</v>
      </c>
      <c r="AB13" s="82"/>
      <c r="AC13" s="82"/>
      <c r="AD13" s="78" t="s">
        <v>6</v>
      </c>
      <c r="AE13" s="78"/>
      <c r="AF13" s="78"/>
      <c r="AG13" s="78"/>
      <c r="AH13" s="79"/>
      <c r="AI13" s="8"/>
      <c r="AJ13" s="8"/>
    </row>
    <row r="14" spans="1:36" ht="12.75">
      <c r="A14" s="73"/>
      <c r="B14" s="84"/>
      <c r="C14" s="84"/>
      <c r="D14" s="84"/>
      <c r="E14" s="85"/>
      <c r="F14" s="85"/>
      <c r="G14" s="85"/>
      <c r="H14" s="84"/>
      <c r="I14" s="76"/>
      <c r="J14" s="76"/>
      <c r="K14" s="86"/>
      <c r="L14" s="89"/>
      <c r="M14" s="89"/>
      <c r="N14" s="92"/>
      <c r="O14" s="92"/>
      <c r="P14" s="92"/>
      <c r="Q14" s="92"/>
      <c r="R14" s="92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0"/>
      <c r="AE14" s="80"/>
      <c r="AF14" s="80"/>
      <c r="AG14" s="80"/>
      <c r="AH14" s="81"/>
      <c r="AI14" s="9"/>
      <c r="AJ14" s="9"/>
    </row>
    <row r="15" spans="1:36" ht="28.5" customHeight="1">
      <c r="A15" s="73"/>
      <c r="B15" s="84"/>
      <c r="C15" s="84"/>
      <c r="D15" s="84"/>
      <c r="E15" s="85"/>
      <c r="F15" s="85"/>
      <c r="G15" s="85"/>
      <c r="H15" s="84"/>
      <c r="I15" s="76"/>
      <c r="J15" s="76"/>
      <c r="K15" s="86"/>
      <c r="L15" s="89"/>
      <c r="M15" s="89"/>
      <c r="N15" s="87" t="s">
        <v>9</v>
      </c>
      <c r="O15" s="87"/>
      <c r="P15" s="87"/>
      <c r="Q15" s="87" t="s">
        <v>4</v>
      </c>
      <c r="R15" s="87"/>
      <c r="S15" s="88" t="s">
        <v>9</v>
      </c>
      <c r="T15" s="88"/>
      <c r="U15" s="88"/>
      <c r="V15" s="87" t="s">
        <v>9</v>
      </c>
      <c r="W15" s="87"/>
      <c r="X15" s="87"/>
      <c r="Y15" s="87" t="s">
        <v>11</v>
      </c>
      <c r="Z15" s="87"/>
      <c r="AA15" s="88" t="s">
        <v>9</v>
      </c>
      <c r="AB15" s="88"/>
      <c r="AC15" s="88"/>
      <c r="AD15" s="87" t="s">
        <v>43</v>
      </c>
      <c r="AE15" s="87"/>
      <c r="AF15" s="87"/>
      <c r="AG15" s="87" t="s">
        <v>4</v>
      </c>
      <c r="AH15" s="104"/>
      <c r="AI15" s="9"/>
      <c r="AJ15" s="9"/>
    </row>
    <row r="16" spans="1:36" ht="81.75" customHeight="1">
      <c r="A16" s="73"/>
      <c r="B16" s="84"/>
      <c r="C16" s="84"/>
      <c r="D16" s="84"/>
      <c r="E16" s="85"/>
      <c r="F16" s="85"/>
      <c r="G16" s="85"/>
      <c r="H16" s="84"/>
      <c r="I16" s="29" t="s">
        <v>37</v>
      </c>
      <c r="J16" s="29" t="s">
        <v>38</v>
      </c>
      <c r="K16" s="86"/>
      <c r="L16" s="89"/>
      <c r="M16" s="89"/>
      <c r="N16" s="32" t="s">
        <v>0</v>
      </c>
      <c r="O16" s="32" t="s">
        <v>44</v>
      </c>
      <c r="P16" s="33" t="s">
        <v>5</v>
      </c>
      <c r="Q16" s="32" t="s">
        <v>0</v>
      </c>
      <c r="R16" s="32" t="s">
        <v>44</v>
      </c>
      <c r="S16" s="32" t="s">
        <v>0</v>
      </c>
      <c r="T16" s="32" t="s">
        <v>44</v>
      </c>
      <c r="U16" s="32" t="s">
        <v>5</v>
      </c>
      <c r="V16" s="32" t="s">
        <v>0</v>
      </c>
      <c r="W16" s="32" t="s">
        <v>44</v>
      </c>
      <c r="X16" s="32" t="s">
        <v>5</v>
      </c>
      <c r="Y16" s="32" t="s">
        <v>0</v>
      </c>
      <c r="Z16" s="32" t="s">
        <v>44</v>
      </c>
      <c r="AA16" s="32" t="s">
        <v>0</v>
      </c>
      <c r="AB16" s="32" t="s">
        <v>44</v>
      </c>
      <c r="AC16" s="32" t="s">
        <v>5</v>
      </c>
      <c r="AD16" s="32" t="s">
        <v>0</v>
      </c>
      <c r="AE16" s="32" t="s">
        <v>44</v>
      </c>
      <c r="AF16" s="32" t="s">
        <v>5</v>
      </c>
      <c r="AG16" s="32" t="s">
        <v>0</v>
      </c>
      <c r="AH16" s="34" t="s">
        <v>44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98" t="s">
        <v>46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98" t="s">
        <v>47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3"/>
      <c r="AJ21" s="3"/>
      <c r="AK21" s="3"/>
    </row>
    <row r="22" spans="1:37" ht="155.25" customHeight="1">
      <c r="A22" s="35" t="s">
        <v>50</v>
      </c>
      <c r="B22" s="14">
        <v>41068</v>
      </c>
      <c r="C22" s="46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16861</v>
      </c>
      <c r="AE22" s="48">
        <f>O22+T22-W22-AB22</f>
        <v>0</v>
      </c>
      <c r="AF22" s="48">
        <f>P22+U22-X22-AC22</f>
        <v>0</v>
      </c>
      <c r="AG22" s="47">
        <v>16861</v>
      </c>
      <c r="AH22" s="49">
        <f>AE22</f>
        <v>0</v>
      </c>
      <c r="AI22" s="3"/>
      <c r="AJ22" s="3"/>
      <c r="AK22" s="3"/>
    </row>
    <row r="23" spans="1:37" ht="183" customHeight="1">
      <c r="A23" s="35" t="s">
        <v>51</v>
      </c>
      <c r="B23" s="14">
        <v>41512</v>
      </c>
      <c r="C23" s="46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6" t="s">
        <v>20</v>
      </c>
      <c r="N23" s="16">
        <v>11566</v>
      </c>
      <c r="O23" s="17">
        <v>1130.979</v>
      </c>
      <c r="P23" s="17">
        <v>64.32</v>
      </c>
      <c r="Q23" s="17">
        <v>8260</v>
      </c>
      <c r="R23" s="17">
        <v>1130.979</v>
      </c>
      <c r="S23" s="47">
        <v>0</v>
      </c>
      <c r="T23" s="47">
        <v>118.23</v>
      </c>
      <c r="U23" s="47">
        <v>0</v>
      </c>
      <c r="V23" s="47">
        <v>7600</v>
      </c>
      <c r="W23" s="47">
        <v>0</v>
      </c>
      <c r="X23" s="47">
        <v>64.32</v>
      </c>
      <c r="Y23" s="47">
        <v>7600</v>
      </c>
      <c r="Z23" s="47">
        <v>0</v>
      </c>
      <c r="AA23" s="47">
        <v>0</v>
      </c>
      <c r="AB23" s="47">
        <v>0</v>
      </c>
      <c r="AC23" s="47">
        <v>0</v>
      </c>
      <c r="AD23" s="48">
        <v>3966</v>
      </c>
      <c r="AE23" s="48">
        <f>O23+T23-W23-AB23</f>
        <v>1249.209</v>
      </c>
      <c r="AF23" s="48">
        <v>0</v>
      </c>
      <c r="AG23" s="47">
        <v>3966</v>
      </c>
      <c r="AH23" s="49">
        <v>1249.21</v>
      </c>
      <c r="AI23" s="3"/>
      <c r="AJ23" s="3"/>
      <c r="AK23" s="3"/>
    </row>
    <row r="24" spans="1:37" ht="186" customHeight="1">
      <c r="A24" s="35" t="s">
        <v>52</v>
      </c>
      <c r="B24" s="14">
        <v>41611</v>
      </c>
      <c r="C24" s="46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657.995</v>
      </c>
      <c r="P24" s="17">
        <v>0</v>
      </c>
      <c r="Q24" s="17">
        <v>12062.6</v>
      </c>
      <c r="R24" s="17">
        <v>657.995</v>
      </c>
      <c r="S24" s="47">
        <v>0</v>
      </c>
      <c r="T24" s="47">
        <v>305.44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aca="true" t="shared" si="2" ref="AD24:AF25">N24+S24-V24-AA24</f>
        <v>18094</v>
      </c>
      <c r="AE24" s="48">
        <f t="shared" si="2"/>
        <v>963.435</v>
      </c>
      <c r="AF24" s="48">
        <f t="shared" si="2"/>
        <v>0</v>
      </c>
      <c r="AG24" s="47">
        <v>18094.6</v>
      </c>
      <c r="AH24" s="49">
        <v>963.438</v>
      </c>
      <c r="AI24" s="3"/>
      <c r="AJ24" s="3"/>
      <c r="AK24" s="3"/>
    </row>
    <row r="25" spans="1:37" ht="93" customHeight="1">
      <c r="A25" s="35" t="s">
        <v>57</v>
      </c>
      <c r="B25" s="14">
        <v>41632</v>
      </c>
      <c r="C25" s="46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155.461</v>
      </c>
      <c r="P25" s="17">
        <v>0</v>
      </c>
      <c r="Q25" s="17">
        <v>2850</v>
      </c>
      <c r="R25" s="17">
        <v>155.461</v>
      </c>
      <c r="S25" s="47">
        <v>0</v>
      </c>
      <c r="T25" s="47">
        <v>76.66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2"/>
        <v>4275</v>
      </c>
      <c r="AE25" s="48">
        <f t="shared" si="2"/>
        <v>232.121</v>
      </c>
      <c r="AF25" s="48">
        <f t="shared" si="2"/>
        <v>0</v>
      </c>
      <c r="AG25" s="47">
        <v>4275</v>
      </c>
      <c r="AH25" s="49">
        <v>232.123</v>
      </c>
      <c r="AI25" s="3"/>
      <c r="AJ25" s="3"/>
      <c r="AK25" s="3"/>
    </row>
    <row r="26" spans="1:37" ht="93" customHeight="1">
      <c r="A26" s="35" t="s">
        <v>67</v>
      </c>
      <c r="B26" s="14">
        <v>41800</v>
      </c>
      <c r="C26" s="46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1426.682</v>
      </c>
      <c r="P26" s="17">
        <v>0</v>
      </c>
      <c r="Q26" s="17">
        <v>10077.3</v>
      </c>
      <c r="R26" s="17">
        <v>1426.682</v>
      </c>
      <c r="S26" s="47">
        <v>0</v>
      </c>
      <c r="T26" s="47">
        <v>488.267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3" ref="AE26:AF28">O26+T26-W26-AB26</f>
        <v>1914.949</v>
      </c>
      <c r="AF26" s="48">
        <f t="shared" si="3"/>
        <v>0</v>
      </c>
      <c r="AG26" s="47">
        <v>16441.3</v>
      </c>
      <c r="AH26" s="49">
        <v>1914.949</v>
      </c>
      <c r="AI26" s="3"/>
      <c r="AJ26" s="3"/>
      <c r="AK26" s="3"/>
    </row>
    <row r="27" spans="1:37" ht="93" customHeight="1">
      <c r="A27" s="35" t="s">
        <v>72</v>
      </c>
      <c r="B27" s="14">
        <v>41949</v>
      </c>
      <c r="C27" s="46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81.974</v>
      </c>
      <c r="P27" s="17">
        <v>0</v>
      </c>
      <c r="Q27" s="17">
        <v>500</v>
      </c>
      <c r="R27" s="17">
        <v>81.974</v>
      </c>
      <c r="S27" s="47">
        <v>0</v>
      </c>
      <c r="T27" s="47">
        <v>54.325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3"/>
        <v>136.299</v>
      </c>
      <c r="AF27" s="48">
        <f t="shared" si="3"/>
        <v>0</v>
      </c>
      <c r="AG27" s="47">
        <v>1000</v>
      </c>
      <c r="AH27" s="49">
        <v>136.299</v>
      </c>
      <c r="AI27" s="3"/>
      <c r="AJ27" s="3"/>
      <c r="AK27" s="3"/>
    </row>
    <row r="28" spans="1:37" ht="187.5" customHeight="1">
      <c r="A28" s="35" t="s">
        <v>77</v>
      </c>
      <c r="B28" s="14">
        <v>41956</v>
      </c>
      <c r="C28" s="46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984.575</v>
      </c>
      <c r="P28" s="17">
        <v>0</v>
      </c>
      <c r="Q28" s="17">
        <v>6000</v>
      </c>
      <c r="R28" s="17">
        <v>984.575</v>
      </c>
      <c r="S28" s="47">
        <v>0</v>
      </c>
      <c r="T28" s="47">
        <v>652.786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3"/>
        <v>1637.3609999999999</v>
      </c>
      <c r="AF28" s="48">
        <f t="shared" si="3"/>
        <v>0</v>
      </c>
      <c r="AG28" s="47">
        <v>12000</v>
      </c>
      <c r="AH28" s="49">
        <v>1637.362</v>
      </c>
      <c r="AI28" s="3"/>
      <c r="AJ28" s="3"/>
      <c r="AK28" s="3"/>
    </row>
    <row r="29" spans="1:37" ht="194.25" customHeight="1">
      <c r="A29" s="35" t="s">
        <v>82</v>
      </c>
      <c r="B29" s="14">
        <v>41985</v>
      </c>
      <c r="C29" s="46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467.345</v>
      </c>
      <c r="P29" s="17">
        <v>0</v>
      </c>
      <c r="Q29" s="17">
        <v>2848</v>
      </c>
      <c r="R29" s="17">
        <v>467.345</v>
      </c>
      <c r="S29" s="47">
        <v>0</v>
      </c>
      <c r="T29" s="47">
        <v>309.856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777.201</v>
      </c>
      <c r="AF29" s="48">
        <f>P29+U29-X29-AC29</f>
        <v>0</v>
      </c>
      <c r="AG29" s="47">
        <v>5696</v>
      </c>
      <c r="AH29" s="49">
        <v>777.201</v>
      </c>
      <c r="AI29" s="3"/>
      <c r="AJ29" s="3"/>
      <c r="AK29" s="3"/>
    </row>
    <row r="30" spans="1:38" ht="18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4" ref="N30:AA30">SUM(N22:N29)</f>
        <v>97932.439</v>
      </c>
      <c r="O30" s="44">
        <f t="shared" si="4"/>
        <v>4905.011</v>
      </c>
      <c r="P30" s="44">
        <f t="shared" si="4"/>
        <v>64.32</v>
      </c>
      <c r="Q30" s="44">
        <f t="shared" si="4"/>
        <v>59458.899999999994</v>
      </c>
      <c r="R30" s="44">
        <f t="shared" si="4"/>
        <v>4905.011</v>
      </c>
      <c r="S30" s="44">
        <f t="shared" si="4"/>
        <v>0</v>
      </c>
      <c r="T30" s="44">
        <f t="shared" si="4"/>
        <v>2005.564</v>
      </c>
      <c r="U30" s="44">
        <f t="shared" si="4"/>
        <v>0</v>
      </c>
      <c r="V30" s="44">
        <f t="shared" si="4"/>
        <v>7600</v>
      </c>
      <c r="W30" s="44">
        <f t="shared" si="4"/>
        <v>0</v>
      </c>
      <c r="X30" s="44">
        <f t="shared" si="4"/>
        <v>64.32</v>
      </c>
      <c r="Y30" s="44">
        <f t="shared" si="4"/>
        <v>7600</v>
      </c>
      <c r="Z30" s="44">
        <f t="shared" si="4"/>
        <v>0</v>
      </c>
      <c r="AA30" s="44">
        <f t="shared" si="4"/>
        <v>0</v>
      </c>
      <c r="AB30" s="44">
        <f aca="true" t="shared" si="5" ref="AB30:AH30">SUM(AB22:AB29)</f>
        <v>0</v>
      </c>
      <c r="AC30" s="44">
        <f t="shared" si="5"/>
        <v>0</v>
      </c>
      <c r="AD30" s="44">
        <f t="shared" si="5"/>
        <v>90332.439</v>
      </c>
      <c r="AE30" s="44">
        <f t="shared" si="5"/>
        <v>6910.575</v>
      </c>
      <c r="AF30" s="44">
        <f t="shared" si="5"/>
        <v>0</v>
      </c>
      <c r="AG30" s="44">
        <f t="shared" si="5"/>
        <v>78333.9</v>
      </c>
      <c r="AH30" s="44">
        <f t="shared" si="5"/>
        <v>6910.582</v>
      </c>
      <c r="AK30" s="21"/>
      <c r="AL30" s="22"/>
    </row>
    <row r="31" spans="1:38" ht="15" customHeight="1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81.5" customHeight="1" hidden="1">
      <c r="A32" s="35" t="s">
        <v>50</v>
      </c>
      <c r="B32" s="14"/>
      <c r="C32" s="46"/>
      <c r="D32" s="53"/>
      <c r="E32" s="53"/>
      <c r="F32" s="12"/>
      <c r="G32" s="12"/>
      <c r="H32" s="53"/>
      <c r="I32" s="54"/>
      <c r="J32" s="14"/>
      <c r="K32" s="16"/>
      <c r="L32" s="19"/>
      <c r="M32" s="46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 aca="true" t="shared" si="6" ref="AD32:AF35">N32+S32-V32-AA32</f>
        <v>0</v>
      </c>
      <c r="AE32" s="48">
        <f t="shared" si="6"/>
        <v>0</v>
      </c>
      <c r="AF32" s="48">
        <f t="shared" si="6"/>
        <v>0</v>
      </c>
      <c r="AG32" s="47">
        <v>0</v>
      </c>
      <c r="AH32" s="49">
        <v>0</v>
      </c>
      <c r="AK32" s="21"/>
      <c r="AL32" s="22"/>
    </row>
    <row r="33" spans="1:38" ht="181.5" customHeight="1">
      <c r="A33" s="35" t="s">
        <v>50</v>
      </c>
      <c r="B33" s="14">
        <v>42347</v>
      </c>
      <c r="C33" s="46" t="s">
        <v>87</v>
      </c>
      <c r="D33" s="53" t="s">
        <v>91</v>
      </c>
      <c r="E33" s="53" t="s">
        <v>92</v>
      </c>
      <c r="F33" s="12" t="s">
        <v>19</v>
      </c>
      <c r="G33" s="12" t="s">
        <v>56</v>
      </c>
      <c r="H33" s="53" t="s">
        <v>93</v>
      </c>
      <c r="I33" s="54">
        <v>42729</v>
      </c>
      <c r="J33" s="14"/>
      <c r="K33" s="16">
        <v>15000</v>
      </c>
      <c r="L33" s="19">
        <v>0.126</v>
      </c>
      <c r="M33" s="46" t="s">
        <v>20</v>
      </c>
      <c r="N33" s="16">
        <v>15000</v>
      </c>
      <c r="O33" s="17">
        <v>0</v>
      </c>
      <c r="P33" s="17">
        <v>0</v>
      </c>
      <c r="Q33" s="17">
        <v>0</v>
      </c>
      <c r="R33" s="17">
        <v>0</v>
      </c>
      <c r="S33" s="47">
        <v>0</v>
      </c>
      <c r="T33" s="47">
        <v>1760.901</v>
      </c>
      <c r="U33" s="47">
        <v>0</v>
      </c>
      <c r="V33" s="47">
        <v>15000</v>
      </c>
      <c r="W33" s="47">
        <v>1760.901</v>
      </c>
      <c r="X33" s="47">
        <v>0</v>
      </c>
      <c r="Y33" s="16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f t="shared" si="6"/>
        <v>0</v>
      </c>
      <c r="AE33" s="48">
        <v>0</v>
      </c>
      <c r="AF33" s="48">
        <f t="shared" si="6"/>
        <v>0</v>
      </c>
      <c r="AG33" s="47">
        <v>0</v>
      </c>
      <c r="AH33" s="49">
        <v>0</v>
      </c>
      <c r="AK33" s="21"/>
      <c r="AL33" s="22"/>
    </row>
    <row r="34" spans="1:38" ht="181.5" customHeight="1">
      <c r="A34" s="35" t="s">
        <v>51</v>
      </c>
      <c r="B34" s="14">
        <v>42356</v>
      </c>
      <c r="C34" s="46"/>
      <c r="D34" s="53" t="s">
        <v>88</v>
      </c>
      <c r="E34" s="53" t="s">
        <v>89</v>
      </c>
      <c r="F34" s="12" t="s">
        <v>19</v>
      </c>
      <c r="G34" s="12" t="s">
        <v>90</v>
      </c>
      <c r="H34" s="54">
        <v>42356</v>
      </c>
      <c r="I34" s="54">
        <v>42720</v>
      </c>
      <c r="J34" s="14"/>
      <c r="K34" s="16">
        <v>20000</v>
      </c>
      <c r="L34" s="19">
        <v>0.12</v>
      </c>
      <c r="M34" s="46" t="s">
        <v>20</v>
      </c>
      <c r="N34" s="16">
        <v>20000</v>
      </c>
      <c r="O34" s="17">
        <v>0</v>
      </c>
      <c r="P34" s="17">
        <v>0</v>
      </c>
      <c r="Q34" s="17">
        <v>0</v>
      </c>
      <c r="R34" s="17">
        <v>0</v>
      </c>
      <c r="S34" s="47">
        <v>0</v>
      </c>
      <c r="T34" s="47">
        <v>2308.21</v>
      </c>
      <c r="U34" s="47">
        <v>0</v>
      </c>
      <c r="V34" s="47">
        <v>20000</v>
      </c>
      <c r="W34" s="47">
        <v>2308.21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f t="shared" si="6"/>
        <v>0</v>
      </c>
      <c r="AE34" s="48">
        <v>0</v>
      </c>
      <c r="AF34" s="48">
        <v>0</v>
      </c>
      <c r="AG34" s="47">
        <v>0</v>
      </c>
      <c r="AH34" s="47">
        <v>0</v>
      </c>
      <c r="AK34" s="21"/>
      <c r="AL34" s="22"/>
    </row>
    <row r="35" spans="1:38" ht="181.5" customHeight="1">
      <c r="A35" s="35" t="s">
        <v>52</v>
      </c>
      <c r="B35" s="70" t="s">
        <v>100</v>
      </c>
      <c r="C35" s="69" t="s">
        <v>101</v>
      </c>
      <c r="D35" s="69" t="s">
        <v>102</v>
      </c>
      <c r="E35" s="69" t="s">
        <v>103</v>
      </c>
      <c r="F35" s="12" t="s">
        <v>19</v>
      </c>
      <c r="G35" s="12" t="s">
        <v>56</v>
      </c>
      <c r="H35" s="69" t="s">
        <v>99</v>
      </c>
      <c r="I35" s="70">
        <v>43097</v>
      </c>
      <c r="J35" s="14"/>
      <c r="K35" s="67">
        <v>35000</v>
      </c>
      <c r="L35" s="68">
        <v>0.128</v>
      </c>
      <c r="M35" s="46" t="s">
        <v>20</v>
      </c>
      <c r="N35" s="16">
        <v>0</v>
      </c>
      <c r="O35" s="17">
        <v>0</v>
      </c>
      <c r="P35" s="17">
        <v>0</v>
      </c>
      <c r="Q35" s="17">
        <v>0</v>
      </c>
      <c r="R35" s="17">
        <v>0</v>
      </c>
      <c r="S35" s="47">
        <v>35000</v>
      </c>
      <c r="T35" s="47">
        <v>248.306</v>
      </c>
      <c r="U35" s="47">
        <v>0</v>
      </c>
      <c r="V35" s="47">
        <v>0</v>
      </c>
      <c r="W35" s="47">
        <v>248.31</v>
      </c>
      <c r="X35" s="47">
        <v>0</v>
      </c>
      <c r="Y35" s="16">
        <v>0</v>
      </c>
      <c r="Z35" s="47">
        <v>0</v>
      </c>
      <c r="AA35" s="47">
        <v>0</v>
      </c>
      <c r="AB35" s="47">
        <v>0</v>
      </c>
      <c r="AC35" s="47">
        <v>0</v>
      </c>
      <c r="AD35" s="48">
        <f t="shared" si="6"/>
        <v>35000</v>
      </c>
      <c r="AE35" s="48">
        <v>0</v>
      </c>
      <c r="AF35" s="48">
        <f>P35+U35-X35-AC35</f>
        <v>0</v>
      </c>
      <c r="AG35" s="47">
        <v>0</v>
      </c>
      <c r="AH35" s="49">
        <v>0</v>
      </c>
      <c r="AK35" s="21"/>
      <c r="AL35" s="22"/>
    </row>
    <row r="36" spans="1:38" ht="18">
      <c r="A36" s="50" t="s">
        <v>14</v>
      </c>
      <c r="B36" s="51"/>
      <c r="C36" s="51"/>
      <c r="D36" s="51"/>
      <c r="E36" s="51"/>
      <c r="F36" s="51"/>
      <c r="G36" s="51"/>
      <c r="H36" s="51"/>
      <c r="I36" s="51"/>
      <c r="J36" s="51"/>
      <c r="K36" s="55">
        <f>K32+K34+K33+K35</f>
        <v>70000</v>
      </c>
      <c r="L36" s="51"/>
      <c r="M36" s="51"/>
      <c r="N36" s="44">
        <f>N33+N34</f>
        <v>35000</v>
      </c>
      <c r="O36" s="44">
        <f>O32+O34+O35</f>
        <v>0</v>
      </c>
      <c r="P36" s="44">
        <f>P32+P34+P35</f>
        <v>0</v>
      </c>
      <c r="Q36" s="44">
        <f>Q33+Q34+Q35</f>
        <v>0</v>
      </c>
      <c r="R36" s="44">
        <f>R32+R34+R35</f>
        <v>0</v>
      </c>
      <c r="S36" s="44">
        <f>S32+S34+S35</f>
        <v>35000</v>
      </c>
      <c r="T36" s="44">
        <f>T33+T34+T35</f>
        <v>4317.4169999999995</v>
      </c>
      <c r="U36" s="44">
        <f aca="true" t="shared" si="7" ref="U36:AH36">U33+U34+U35</f>
        <v>0</v>
      </c>
      <c r="V36" s="44">
        <f t="shared" si="7"/>
        <v>35000</v>
      </c>
      <c r="W36" s="44">
        <f t="shared" si="7"/>
        <v>4317.421</v>
      </c>
      <c r="X36" s="44">
        <f t="shared" si="7"/>
        <v>0</v>
      </c>
      <c r="Y36" s="44">
        <f t="shared" si="7"/>
        <v>0</v>
      </c>
      <c r="Z36" s="44">
        <f t="shared" si="7"/>
        <v>0</v>
      </c>
      <c r="AA36" s="44">
        <f t="shared" si="7"/>
        <v>0</v>
      </c>
      <c r="AB36" s="44">
        <f t="shared" si="7"/>
        <v>0</v>
      </c>
      <c r="AC36" s="44">
        <f t="shared" si="7"/>
        <v>0</v>
      </c>
      <c r="AD36" s="44">
        <f>AD33+AD34+AD35</f>
        <v>35000</v>
      </c>
      <c r="AE36" s="44">
        <f t="shared" si="7"/>
        <v>0</v>
      </c>
      <c r="AF36" s="44">
        <f t="shared" si="7"/>
        <v>0</v>
      </c>
      <c r="AG36" s="44">
        <f t="shared" si="7"/>
        <v>0</v>
      </c>
      <c r="AH36" s="44">
        <f t="shared" si="7"/>
        <v>0</v>
      </c>
      <c r="AK36" s="21"/>
      <c r="AL36" s="22"/>
    </row>
    <row r="37" spans="1:34" ht="15.75">
      <c r="A37" s="41" t="s">
        <v>49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52"/>
    </row>
    <row r="38" spans="1:34" ht="15.75">
      <c r="A38" s="50" t="s">
        <v>15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6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5">
        <v>0</v>
      </c>
    </row>
    <row r="39" spans="1:34" ht="16.5" thickBot="1">
      <c r="A39" s="57" t="s">
        <v>16</v>
      </c>
      <c r="B39" s="58"/>
      <c r="C39" s="58"/>
      <c r="D39" s="58"/>
      <c r="E39" s="58"/>
      <c r="F39" s="58"/>
      <c r="G39" s="58"/>
      <c r="H39" s="58"/>
      <c r="I39" s="58"/>
      <c r="J39" s="58"/>
      <c r="K39" s="59">
        <f>K30+K36</f>
        <v>181032.663</v>
      </c>
      <c r="L39" s="58"/>
      <c r="M39" s="58"/>
      <c r="N39" s="60">
        <f aca="true" t="shared" si="8" ref="N39:AH39">SUM(N38,N36,N30,N20)</f>
        <v>132932.439</v>
      </c>
      <c r="O39" s="60">
        <f t="shared" si="8"/>
        <v>4905.011</v>
      </c>
      <c r="P39" s="60">
        <f t="shared" si="8"/>
        <v>64.32</v>
      </c>
      <c r="Q39" s="60">
        <f t="shared" si="8"/>
        <v>59458.899999999994</v>
      </c>
      <c r="R39" s="60">
        <f t="shared" si="8"/>
        <v>4905.011</v>
      </c>
      <c r="S39" s="60">
        <f>SUM(S38,S36,S30,S20)</f>
        <v>35000</v>
      </c>
      <c r="T39" s="60">
        <f t="shared" si="8"/>
        <v>6322.981</v>
      </c>
      <c r="U39" s="60">
        <f t="shared" si="8"/>
        <v>0</v>
      </c>
      <c r="V39" s="60">
        <f t="shared" si="8"/>
        <v>42600</v>
      </c>
      <c r="W39" s="60">
        <f t="shared" si="8"/>
        <v>4317.421</v>
      </c>
      <c r="X39" s="60">
        <f t="shared" si="8"/>
        <v>64.32</v>
      </c>
      <c r="Y39" s="60">
        <f t="shared" si="8"/>
        <v>7600</v>
      </c>
      <c r="Z39" s="60">
        <f t="shared" si="8"/>
        <v>0</v>
      </c>
      <c r="AA39" s="60">
        <f t="shared" si="8"/>
        <v>0</v>
      </c>
      <c r="AB39" s="60">
        <f t="shared" si="8"/>
        <v>0</v>
      </c>
      <c r="AC39" s="60">
        <f t="shared" si="8"/>
        <v>0</v>
      </c>
      <c r="AD39" s="60">
        <f>AD30+AD36</f>
        <v>125332.439</v>
      </c>
      <c r="AE39" s="60">
        <f t="shared" si="8"/>
        <v>6910.575</v>
      </c>
      <c r="AF39" s="60">
        <f t="shared" si="8"/>
        <v>0</v>
      </c>
      <c r="AG39" s="60">
        <f t="shared" si="8"/>
        <v>78333.9</v>
      </c>
      <c r="AH39" s="61">
        <f t="shared" si="8"/>
        <v>6910.582</v>
      </c>
    </row>
    <row r="40" spans="1:34" ht="15.75">
      <c r="A40" s="23"/>
      <c r="B40" s="23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62"/>
      <c r="N40" s="62"/>
      <c r="O40" s="62"/>
      <c r="P40" s="62"/>
      <c r="Q40" s="6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.75">
      <c r="A41" s="23"/>
      <c r="B41" s="23"/>
      <c r="C41" s="63"/>
      <c r="D41" s="64"/>
      <c r="E41" s="23"/>
      <c r="F41" s="63"/>
      <c r="G41" s="63"/>
      <c r="H41" s="23"/>
      <c r="I41" s="23"/>
      <c r="J41" s="63"/>
      <c r="K41" s="65"/>
      <c r="L41" s="63"/>
      <c r="M41" s="62"/>
      <c r="N41" s="62"/>
      <c r="O41" s="62"/>
      <c r="P41" s="62"/>
      <c r="Q41" s="62"/>
      <c r="R41" s="23"/>
      <c r="S41" s="66"/>
      <c r="T41" s="66"/>
      <c r="U41" s="23"/>
      <c r="V41" s="23"/>
      <c r="W41" s="66"/>
      <c r="X41" s="23"/>
      <c r="Y41" s="23"/>
      <c r="Z41" s="23"/>
      <c r="AA41" s="23"/>
      <c r="AB41" s="23"/>
      <c r="AC41" s="23"/>
      <c r="AD41" s="66"/>
      <c r="AE41" s="23"/>
      <c r="AF41" s="23"/>
      <c r="AG41" s="23"/>
      <c r="AH41" s="23"/>
    </row>
    <row r="42" spans="1:34" ht="15.75">
      <c r="A42" s="23"/>
      <c r="B42" s="2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2"/>
      <c r="N42" s="62"/>
      <c r="O42" s="62"/>
      <c r="P42" s="62"/>
      <c r="Q42" s="6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.75">
      <c r="A43" s="23"/>
      <c r="B43" s="23"/>
      <c r="C43" s="64"/>
      <c r="D43" s="64"/>
      <c r="E43" s="64"/>
      <c r="F43" s="64"/>
      <c r="G43" s="64"/>
      <c r="H43" s="64"/>
      <c r="I43" s="64"/>
      <c r="J43" s="64"/>
      <c r="K43" s="93"/>
      <c r="L43" s="93"/>
      <c r="M43" s="93"/>
      <c r="N43" s="64"/>
      <c r="O43" s="64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4:19" ht="12.75">
      <c r="D44" s="7"/>
      <c r="E44" s="7"/>
      <c r="F44" s="7"/>
      <c r="G44" s="7"/>
      <c r="H44" s="7"/>
      <c r="I44" s="7"/>
      <c r="J44" s="7"/>
      <c r="K44" s="7"/>
      <c r="L44" s="7"/>
      <c r="O44" s="7"/>
      <c r="P44" s="7"/>
      <c r="Q44" s="7"/>
      <c r="R44" s="7"/>
      <c r="S44" s="7"/>
    </row>
  </sheetData>
  <sheetProtection/>
  <mergeCells count="39"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B13:B16"/>
    <mergeCell ref="K43:M43"/>
    <mergeCell ref="N15:P15"/>
    <mergeCell ref="C13:C16"/>
    <mergeCell ref="F13:F16"/>
    <mergeCell ref="AC1:AG1"/>
    <mergeCell ref="AG12:AH12"/>
    <mergeCell ref="V15:X15"/>
    <mergeCell ref="AA15:AC15"/>
    <mergeCell ref="A7:Q7"/>
    <mergeCell ref="C40:L40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</mergeCells>
  <printOptions/>
  <pageMargins left="0" right="0" top="0.5905511811023623" bottom="0" header="0.5118110236220472" footer="0.5118110236220472"/>
  <pageSetup horizontalDpi="600" verticalDpi="600" orientation="landscape" paperSize="9" scale="42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2017-04-12T08:49:41Z</cp:lastPrinted>
  <dcterms:created xsi:type="dcterms:W3CDTF">2000-10-03T09:28:13Z</dcterms:created>
  <dcterms:modified xsi:type="dcterms:W3CDTF">2017-04-13T00:01:01Z</dcterms:modified>
  <cp:category/>
  <cp:version/>
  <cp:contentType/>
  <cp:contentStatus/>
</cp:coreProperties>
</file>