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<sst xmlns="http://schemas.openxmlformats.org/spreadsheetml/2006/main" count="145" uniqueCount="95">
  <si>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</si>
  <si>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</si>
  <si>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</si>
  <si>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</si>
  <si>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</si>
  <si>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</si>
  <si>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</si>
  <si>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</si>
  <si>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</si>
  <si>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</si>
  <si>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</si>
  <si>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</si>
  <si>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</si>
  <si>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</si>
  <si>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</si>
  <si>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</si>
  <si>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</si>
  <si>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</si>
  <si>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</si>
  <si>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</si>
  <si>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</si>
  <si>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</si>
  <si>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</si>
  <si>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</si>
  <si>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</si>
  <si>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</si>
  <si>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</si>
  <si>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</si>
  <si>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</si>
  <si>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</si>
  <si>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</si>
  <si>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</si>
  <si>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</si>
  <si>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</si>
  <si>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</si>
  <si>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</si>
  <si>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</si>
  <si>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</si>
  <si>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</si>
  <si>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</si>
  <si>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</si>
  <si>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</si>
  <si>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</si>
  <si>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</si>
  <si>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</si>
  <si>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</si>
  <si>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</si>
  <si>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</si>
  <si>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</si>
  <si>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</si>
  <si>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</si>
  <si>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</si>
  <si>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</si>
  <si>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</si>
  <si>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</si>
  <si>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</si>
  <si>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</si>
  <si>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</si>
  <si>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</si>
  <si>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</si>
  <si>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</si>
  <si>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</si>
  <si>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</si>
  <si>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</si>
  <si>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</si>
  <si>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</si>
  <si>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</si>
  <si>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</si>
  <si>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</si>
  <si>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</si>
  <si>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</si>
  <si>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</si>
  <si>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</si>
  <si>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</si>
  <si>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</si>
  <si>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</si>
  <si>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</si>
  <si>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</si>
  <si>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</si>
  <si>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</si>
  <si>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</si>
  <si>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</si>
  <si>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</si>
  <si>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</si>
  <si>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</si>
  <si>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</si>
  <si>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</si>
  <si>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</si>
  <si>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</si>
  <si>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</si>
  <si>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</si>
  <si>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</si>
  <si>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</si>
  <si>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</si>
  <si>
    <t xml:space="preserve"> ___01.01.2018 г.___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</si>
</sst>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="60" zoomScalePageLayoutView="0" workbookViewId="0" topLeftCell="A1">
      <selection activeCell="J10" sqref="J10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9.625" style="0" customWidth="1"/>
    <col min="21" max="21" width="9.875" style="0" customWidth="1"/>
    <col min="22" max="22" width="11.125" style="0" customWidth="1"/>
    <col min="23" max="23" width="9.875" style="0" customWidth="1"/>
    <col min="24" max="24" width="8.1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8.25390625" style="0" customWidth="1"/>
    <col min="30" max="30" width="12.00390625" style="0" customWidth="1"/>
    <col min="31" max="31" width="12.25390625" style="0" customWidth="1"/>
    <col min="32" max="32" width="9.2539062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98"/>
      <c r="AD1" s="98"/>
      <c r="AE1" s="98"/>
      <c r="AF1" s="98"/>
      <c r="AG1" s="98"/>
    </row>
    <row r="2" spans="29:33" ht="6.75" customHeight="1" hidden="1">
      <c r="AC2" s="109"/>
      <c r="AD2" s="109"/>
      <c r="AE2" s="109"/>
      <c r="AF2" s="109"/>
      <c r="AG2" s="109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108" t="s">
        <v>21</v>
      </c>
      <c r="K3" s="108"/>
      <c r="L3" s="108"/>
      <c r="M3" s="108"/>
      <c r="N3" s="108"/>
      <c r="O3" s="108"/>
      <c r="P3" s="108"/>
      <c r="Q3" s="108"/>
      <c r="R3" s="108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1"/>
      <c r="AK3" s="1"/>
      <c r="AL3" s="1"/>
      <c r="AM3" s="1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120" t="s">
        <v>18</v>
      </c>
      <c r="K4" s="120"/>
      <c r="L4" s="120"/>
      <c r="M4" s="120"/>
      <c r="N4" s="120"/>
      <c r="O4" s="120"/>
      <c r="P4" s="120"/>
      <c r="Q4" s="120"/>
      <c r="R4" s="120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111" t="s">
        <v>94</v>
      </c>
      <c r="J5" s="11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6.5" thickBot="1">
      <c r="A6" s="22"/>
      <c r="B6" s="22"/>
      <c r="C6" s="22"/>
      <c r="D6" s="22"/>
      <c r="E6" s="22" t="s">
        <v>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99" t="s">
        <v>2</v>
      </c>
      <c r="AH6" s="99"/>
    </row>
    <row r="7" spans="1:36" ht="23.25" customHeight="1">
      <c r="A7" s="122" t="s">
        <v>29</v>
      </c>
      <c r="B7" s="93" t="s">
        <v>30</v>
      </c>
      <c r="C7" s="93" t="s">
        <v>3</v>
      </c>
      <c r="D7" s="93" t="s">
        <v>27</v>
      </c>
      <c r="E7" s="93" t="s">
        <v>31</v>
      </c>
      <c r="F7" s="93" t="s">
        <v>32</v>
      </c>
      <c r="G7" s="93" t="s">
        <v>33</v>
      </c>
      <c r="H7" s="93" t="s">
        <v>8</v>
      </c>
      <c r="I7" s="93" t="s">
        <v>34</v>
      </c>
      <c r="J7" s="118"/>
      <c r="K7" s="93" t="s">
        <v>37</v>
      </c>
      <c r="L7" s="93" t="s">
        <v>38</v>
      </c>
      <c r="M7" s="93" t="s">
        <v>7</v>
      </c>
      <c r="N7" s="95" t="s">
        <v>10</v>
      </c>
      <c r="O7" s="96"/>
      <c r="P7" s="96"/>
      <c r="Q7" s="96"/>
      <c r="R7" s="96"/>
      <c r="S7" s="91" t="s">
        <v>39</v>
      </c>
      <c r="T7" s="91"/>
      <c r="U7" s="91"/>
      <c r="V7" s="91" t="s">
        <v>40</v>
      </c>
      <c r="W7" s="91"/>
      <c r="X7" s="91"/>
      <c r="Y7" s="91"/>
      <c r="Z7" s="91"/>
      <c r="AA7" s="91" t="s">
        <v>43</v>
      </c>
      <c r="AB7" s="91"/>
      <c r="AC7" s="91"/>
      <c r="AD7" s="104" t="s">
        <v>6</v>
      </c>
      <c r="AE7" s="104"/>
      <c r="AF7" s="104"/>
      <c r="AG7" s="104"/>
      <c r="AH7" s="105"/>
      <c r="AI7" s="7"/>
      <c r="AJ7" s="7"/>
    </row>
    <row r="8" spans="1:36" ht="12.75">
      <c r="A8" s="123"/>
      <c r="B8" s="103"/>
      <c r="C8" s="103"/>
      <c r="D8" s="103"/>
      <c r="E8" s="94"/>
      <c r="F8" s="94"/>
      <c r="G8" s="94"/>
      <c r="H8" s="103"/>
      <c r="I8" s="119"/>
      <c r="J8" s="119"/>
      <c r="K8" s="102"/>
      <c r="L8" s="117"/>
      <c r="M8" s="117"/>
      <c r="N8" s="97"/>
      <c r="O8" s="97"/>
      <c r="P8" s="97"/>
      <c r="Q8" s="97"/>
      <c r="R8" s="97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06"/>
      <c r="AE8" s="106"/>
      <c r="AF8" s="106"/>
      <c r="AG8" s="106"/>
      <c r="AH8" s="107"/>
      <c r="AI8" s="8"/>
      <c r="AJ8" s="8"/>
    </row>
    <row r="9" spans="1:36" ht="28.5" customHeight="1">
      <c r="A9" s="123"/>
      <c r="B9" s="103"/>
      <c r="C9" s="103"/>
      <c r="D9" s="103"/>
      <c r="E9" s="94"/>
      <c r="F9" s="94"/>
      <c r="G9" s="94"/>
      <c r="H9" s="103"/>
      <c r="I9" s="119"/>
      <c r="J9" s="119"/>
      <c r="K9" s="102"/>
      <c r="L9" s="117"/>
      <c r="M9" s="117"/>
      <c r="N9" s="100" t="s">
        <v>9</v>
      </c>
      <c r="O9" s="100"/>
      <c r="P9" s="100"/>
      <c r="Q9" s="100" t="s">
        <v>4</v>
      </c>
      <c r="R9" s="100"/>
      <c r="S9" s="101" t="s">
        <v>9</v>
      </c>
      <c r="T9" s="101"/>
      <c r="U9" s="101"/>
      <c r="V9" s="100" t="s">
        <v>9</v>
      </c>
      <c r="W9" s="100"/>
      <c r="X9" s="100"/>
      <c r="Y9" s="100" t="s">
        <v>11</v>
      </c>
      <c r="Z9" s="100"/>
      <c r="AA9" s="101" t="s">
        <v>9</v>
      </c>
      <c r="AB9" s="101"/>
      <c r="AC9" s="101"/>
      <c r="AD9" s="100" t="s">
        <v>41</v>
      </c>
      <c r="AE9" s="100"/>
      <c r="AF9" s="100"/>
      <c r="AG9" s="100" t="s">
        <v>4</v>
      </c>
      <c r="AH9" s="110"/>
      <c r="AI9" s="8"/>
      <c r="AJ9" s="8"/>
    </row>
    <row r="10" spans="1:36" ht="81.75" customHeight="1">
      <c r="A10" s="123"/>
      <c r="B10" s="103"/>
      <c r="C10" s="103"/>
      <c r="D10" s="103"/>
      <c r="E10" s="94"/>
      <c r="F10" s="94"/>
      <c r="G10" s="94"/>
      <c r="H10" s="103"/>
      <c r="I10" s="24" t="s">
        <v>35</v>
      </c>
      <c r="J10" s="24" t="s">
        <v>36</v>
      </c>
      <c r="K10" s="102"/>
      <c r="L10" s="117"/>
      <c r="M10" s="117"/>
      <c r="N10" s="27" t="s">
        <v>0</v>
      </c>
      <c r="O10" s="27" t="s">
        <v>42</v>
      </c>
      <c r="P10" s="28" t="s">
        <v>5</v>
      </c>
      <c r="Q10" s="27" t="s">
        <v>0</v>
      </c>
      <c r="R10" s="27" t="s">
        <v>42</v>
      </c>
      <c r="S10" s="27" t="s">
        <v>0</v>
      </c>
      <c r="T10" s="27" t="s">
        <v>42</v>
      </c>
      <c r="U10" s="27" t="s">
        <v>5</v>
      </c>
      <c r="V10" s="27" t="s">
        <v>0</v>
      </c>
      <c r="W10" s="27" t="s">
        <v>42</v>
      </c>
      <c r="X10" s="27" t="s">
        <v>5</v>
      </c>
      <c r="Y10" s="27" t="s">
        <v>0</v>
      </c>
      <c r="Z10" s="27" t="s">
        <v>42</v>
      </c>
      <c r="AA10" s="27" t="s">
        <v>0</v>
      </c>
      <c r="AB10" s="27" t="s">
        <v>42</v>
      </c>
      <c r="AC10" s="27" t="s">
        <v>5</v>
      </c>
      <c r="AD10" s="27" t="s">
        <v>0</v>
      </c>
      <c r="AE10" s="27" t="s">
        <v>42</v>
      </c>
      <c r="AF10" s="27" t="s">
        <v>5</v>
      </c>
      <c r="AG10" s="27" t="s">
        <v>0</v>
      </c>
      <c r="AH10" s="29" t="s">
        <v>42</v>
      </c>
      <c r="AI10" s="4"/>
      <c r="AJ10" s="3"/>
    </row>
    <row r="11" spans="1:36" ht="15.75">
      <c r="A11" s="30">
        <v>1</v>
      </c>
      <c r="B11" s="31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25">
        <v>14</v>
      </c>
      <c r="O11" s="25">
        <v>15</v>
      </c>
      <c r="P11" s="25">
        <f>O11+1</f>
        <v>16</v>
      </c>
      <c r="Q11" s="25">
        <f>P11+1</f>
        <v>17</v>
      </c>
      <c r="R11" s="25">
        <v>18</v>
      </c>
      <c r="S11" s="25">
        <v>19</v>
      </c>
      <c r="T11" s="25">
        <v>20</v>
      </c>
      <c r="U11" s="25">
        <f aca="true" t="shared" si="0" ref="U11:AG11">T11+1</f>
        <v>21</v>
      </c>
      <c r="V11" s="25">
        <f t="shared" si="0"/>
        <v>22</v>
      </c>
      <c r="W11" s="25">
        <v>23</v>
      </c>
      <c r="X11" s="25">
        <f t="shared" si="0"/>
        <v>24</v>
      </c>
      <c r="Y11" s="25">
        <f t="shared" si="0"/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f t="shared" si="0"/>
        <v>32</v>
      </c>
      <c r="AG11" s="25">
        <f t="shared" si="0"/>
        <v>33</v>
      </c>
      <c r="AH11" s="26">
        <v>34</v>
      </c>
      <c r="AI11" s="5"/>
      <c r="AJ11" s="5"/>
    </row>
    <row r="12" spans="1:37" ht="15.75">
      <c r="A12" s="114" t="s">
        <v>44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6"/>
      <c r="AI12" s="9"/>
      <c r="AJ12" s="9"/>
      <c r="AK12" s="9"/>
    </row>
    <row r="13" spans="1:37" ht="15.75">
      <c r="A13" s="33"/>
      <c r="B13" s="34"/>
      <c r="C13" s="11"/>
      <c r="D13" s="11"/>
      <c r="E13" s="12"/>
      <c r="F13" s="12"/>
      <c r="G13" s="12"/>
      <c r="H13" s="13"/>
      <c r="I13" s="13"/>
      <c r="J13" s="14"/>
      <c r="K13" s="15"/>
      <c r="L13" s="18"/>
      <c r="M13" s="12"/>
      <c r="N13" s="15"/>
      <c r="O13" s="16"/>
      <c r="P13" s="16"/>
      <c r="Q13" s="16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35">
        <f>N13+S13-V13-AA13</f>
        <v>0</v>
      </c>
      <c r="AE13" s="35">
        <f>O13+T13-W13-AB13</f>
        <v>0</v>
      </c>
      <c r="AF13" s="35">
        <f>P13+U13-X13-AC13</f>
        <v>0</v>
      </c>
      <c r="AG13" s="17"/>
      <c r="AH13" s="19"/>
      <c r="AI13" s="2"/>
      <c r="AJ13" s="2"/>
      <c r="AK13" s="2"/>
    </row>
    <row r="14" spans="1:37" ht="15.75">
      <c r="A14" s="36" t="s">
        <v>12</v>
      </c>
      <c r="B14" s="37"/>
      <c r="C14" s="37"/>
      <c r="D14" s="37"/>
      <c r="E14" s="37"/>
      <c r="F14" s="37"/>
      <c r="G14" s="37"/>
      <c r="H14" s="38"/>
      <c r="I14" s="38"/>
      <c r="J14" s="25"/>
      <c r="K14" s="25"/>
      <c r="L14" s="25"/>
      <c r="M14" s="25"/>
      <c r="N14" s="39">
        <f aca="true" t="shared" si="1" ref="N14:AH14">SUM(N13)</f>
        <v>0</v>
      </c>
      <c r="O14" s="39">
        <f t="shared" si="1"/>
        <v>0</v>
      </c>
      <c r="P14" s="39">
        <f t="shared" si="1"/>
        <v>0</v>
      </c>
      <c r="Q14" s="39">
        <f t="shared" si="1"/>
        <v>0</v>
      </c>
      <c r="R14" s="39">
        <f t="shared" si="1"/>
        <v>0</v>
      </c>
      <c r="S14" s="39">
        <f t="shared" si="1"/>
        <v>0</v>
      </c>
      <c r="T14" s="39">
        <f t="shared" si="1"/>
        <v>0</v>
      </c>
      <c r="U14" s="39">
        <f t="shared" si="1"/>
        <v>0</v>
      </c>
      <c r="V14" s="39">
        <f t="shared" si="1"/>
        <v>0</v>
      </c>
      <c r="W14" s="39">
        <f t="shared" si="1"/>
        <v>0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0</v>
      </c>
      <c r="AD14" s="39">
        <f t="shared" si="1"/>
        <v>0</v>
      </c>
      <c r="AE14" s="39">
        <f t="shared" si="1"/>
        <v>0</v>
      </c>
      <c r="AF14" s="39">
        <f t="shared" si="1"/>
        <v>0</v>
      </c>
      <c r="AG14" s="39">
        <f t="shared" si="1"/>
        <v>0</v>
      </c>
      <c r="AH14" s="40">
        <f t="shared" si="1"/>
        <v>0</v>
      </c>
      <c r="AI14" s="10"/>
      <c r="AJ14" s="2"/>
      <c r="AK14" s="2"/>
    </row>
    <row r="15" spans="1:37" ht="15.75">
      <c r="A15" s="114" t="s">
        <v>45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6"/>
      <c r="AI15" s="2"/>
      <c r="AJ15" s="2"/>
      <c r="AK15" s="2"/>
    </row>
    <row r="16" spans="1:37" ht="161.25" customHeight="1">
      <c r="A16" s="30" t="s">
        <v>48</v>
      </c>
      <c r="B16" s="13">
        <v>41068</v>
      </c>
      <c r="C16" s="41" t="s">
        <v>23</v>
      </c>
      <c r="D16" s="11" t="s">
        <v>22</v>
      </c>
      <c r="E16" s="11" t="s">
        <v>52</v>
      </c>
      <c r="F16" s="11" t="s">
        <v>19</v>
      </c>
      <c r="G16" s="11" t="s">
        <v>51</v>
      </c>
      <c r="H16" s="13">
        <v>41068</v>
      </c>
      <c r="I16" s="13" t="s">
        <v>24</v>
      </c>
      <c r="J16" s="14"/>
      <c r="K16" s="15">
        <v>26861</v>
      </c>
      <c r="L16" s="18">
        <v>0.05333</v>
      </c>
      <c r="M16" s="41" t="s">
        <v>20</v>
      </c>
      <c r="N16" s="15">
        <v>16861</v>
      </c>
      <c r="O16" s="16">
        <v>0</v>
      </c>
      <c r="P16" s="16">
        <v>0</v>
      </c>
      <c r="Q16" s="16">
        <v>16861</v>
      </c>
      <c r="R16" s="16">
        <v>0</v>
      </c>
      <c r="S16" s="42">
        <v>0</v>
      </c>
      <c r="T16" s="42">
        <v>2436.41</v>
      </c>
      <c r="U16" s="42">
        <v>5223.39</v>
      </c>
      <c r="V16" s="42">
        <v>16861</v>
      </c>
      <c r="W16" s="42">
        <v>2436.41</v>
      </c>
      <c r="X16" s="42">
        <v>0</v>
      </c>
      <c r="Y16" s="42">
        <v>16861</v>
      </c>
      <c r="Z16" s="42">
        <v>0</v>
      </c>
      <c r="AA16" s="42">
        <v>0</v>
      </c>
      <c r="AB16" s="42">
        <v>0</v>
      </c>
      <c r="AC16" s="42">
        <v>0</v>
      </c>
      <c r="AD16" s="43">
        <f>N16+S16-V16-AA16</f>
        <v>0</v>
      </c>
      <c r="AE16" s="43">
        <f>O16+T16-W16-AB16</f>
        <v>0</v>
      </c>
      <c r="AF16" s="43">
        <f>P16+U16-X16-AC16</f>
        <v>5223.39</v>
      </c>
      <c r="AG16" s="42">
        <f>AD16</f>
        <v>0</v>
      </c>
      <c r="AH16" s="44">
        <f>AE16</f>
        <v>0</v>
      </c>
      <c r="AI16" s="2"/>
      <c r="AJ16" s="2"/>
      <c r="AK16" s="2"/>
    </row>
    <row r="17" spans="1:37" ht="183" customHeight="1">
      <c r="A17" s="30" t="s">
        <v>49</v>
      </c>
      <c r="B17" s="13">
        <v>41512</v>
      </c>
      <c r="C17" s="41" t="s">
        <v>26</v>
      </c>
      <c r="D17" s="11" t="s">
        <v>25</v>
      </c>
      <c r="E17" s="11" t="s">
        <v>53</v>
      </c>
      <c r="F17" s="11" t="s">
        <v>19</v>
      </c>
      <c r="G17" s="11" t="s">
        <v>51</v>
      </c>
      <c r="H17" s="13">
        <v>41512</v>
      </c>
      <c r="I17" s="13" t="s">
        <v>61</v>
      </c>
      <c r="J17" s="14"/>
      <c r="K17" s="15">
        <v>14666</v>
      </c>
      <c r="L17" s="18">
        <v>0.055</v>
      </c>
      <c r="M17" s="41" t="s">
        <v>20</v>
      </c>
      <c r="N17" s="15">
        <v>3966</v>
      </c>
      <c r="O17" s="16">
        <v>1249.22</v>
      </c>
      <c r="P17" s="16">
        <v>0</v>
      </c>
      <c r="Q17" s="16">
        <v>3966</v>
      </c>
      <c r="R17" s="16">
        <v>1249.22</v>
      </c>
      <c r="S17" s="42">
        <v>0</v>
      </c>
      <c r="T17" s="42">
        <v>0</v>
      </c>
      <c r="U17" s="42">
        <v>0</v>
      </c>
      <c r="V17" s="42">
        <v>1000</v>
      </c>
      <c r="W17" s="42">
        <v>0</v>
      </c>
      <c r="X17" s="42">
        <v>0</v>
      </c>
      <c r="Y17" s="42">
        <v>1000</v>
      </c>
      <c r="Z17" s="42">
        <v>0</v>
      </c>
      <c r="AA17" s="42">
        <v>0</v>
      </c>
      <c r="AB17" s="42">
        <v>0</v>
      </c>
      <c r="AC17" s="42">
        <v>0</v>
      </c>
      <c r="AD17" s="43">
        <v>2966</v>
      </c>
      <c r="AE17" s="43">
        <f aca="true" t="shared" si="2" ref="AD17:AF19">O17+T17-W17-AB17</f>
        <v>1249.22</v>
      </c>
      <c r="AF17" s="43">
        <v>0</v>
      </c>
      <c r="AG17" s="42">
        <v>2966</v>
      </c>
      <c r="AH17" s="44">
        <v>1249.219</v>
      </c>
      <c r="AI17" s="2"/>
      <c r="AJ17" s="2"/>
      <c r="AK17" s="2"/>
    </row>
    <row r="18" spans="1:37" ht="186" customHeight="1">
      <c r="A18" s="30" t="s">
        <v>50</v>
      </c>
      <c r="B18" s="13">
        <v>41611</v>
      </c>
      <c r="C18" s="41" t="s">
        <v>57</v>
      </c>
      <c r="D18" s="11" t="s">
        <v>55</v>
      </c>
      <c r="E18" s="11" t="s">
        <v>56</v>
      </c>
      <c r="F18" s="11" t="s">
        <v>19</v>
      </c>
      <c r="G18" s="11" t="s">
        <v>51</v>
      </c>
      <c r="H18" s="13">
        <v>41611</v>
      </c>
      <c r="I18" s="13" t="s">
        <v>62</v>
      </c>
      <c r="J18" s="14"/>
      <c r="K18" s="15">
        <v>18094</v>
      </c>
      <c r="L18" s="18">
        <v>0.055</v>
      </c>
      <c r="M18" s="41" t="s">
        <v>20</v>
      </c>
      <c r="N18" s="15">
        <v>18094</v>
      </c>
      <c r="O18" s="16">
        <v>963.438</v>
      </c>
      <c r="P18" s="16">
        <v>0</v>
      </c>
      <c r="Q18" s="16">
        <v>18094.6</v>
      </c>
      <c r="R18" s="16">
        <v>963.438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3">
        <f t="shared" si="2"/>
        <v>18094</v>
      </c>
      <c r="AE18" s="43">
        <f t="shared" si="2"/>
        <v>963.438</v>
      </c>
      <c r="AF18" s="43">
        <f t="shared" si="2"/>
        <v>0</v>
      </c>
      <c r="AG18" s="42">
        <v>18094</v>
      </c>
      <c r="AH18" s="44">
        <v>963.44</v>
      </c>
      <c r="AI18" s="2"/>
      <c r="AJ18" s="2"/>
      <c r="AK18" s="2"/>
    </row>
    <row r="19" spans="1:37" ht="93" customHeight="1">
      <c r="A19" s="30" t="s">
        <v>54</v>
      </c>
      <c r="B19" s="13">
        <v>41632</v>
      </c>
      <c r="C19" s="41" t="s">
        <v>60</v>
      </c>
      <c r="D19" s="11" t="s">
        <v>58</v>
      </c>
      <c r="E19" s="63" t="s">
        <v>59</v>
      </c>
      <c r="F19" s="11" t="s">
        <v>19</v>
      </c>
      <c r="G19" s="11" t="s">
        <v>51</v>
      </c>
      <c r="H19" s="13">
        <v>41632</v>
      </c>
      <c r="I19" s="13" t="s">
        <v>63</v>
      </c>
      <c r="J19" s="14"/>
      <c r="K19" s="15">
        <v>4275</v>
      </c>
      <c r="L19" s="18">
        <v>0.055</v>
      </c>
      <c r="M19" s="41" t="s">
        <v>20</v>
      </c>
      <c r="N19" s="15">
        <v>4275</v>
      </c>
      <c r="O19" s="16">
        <v>232.12</v>
      </c>
      <c r="P19" s="16">
        <v>0</v>
      </c>
      <c r="Q19" s="16">
        <v>4275</v>
      </c>
      <c r="R19" s="16">
        <v>232.12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3">
        <f t="shared" si="2"/>
        <v>4275</v>
      </c>
      <c r="AE19" s="43">
        <f t="shared" si="2"/>
        <v>232.12</v>
      </c>
      <c r="AF19" s="43">
        <f t="shared" si="2"/>
        <v>0</v>
      </c>
      <c r="AG19" s="42">
        <v>4275</v>
      </c>
      <c r="AH19" s="44">
        <v>232.123</v>
      </c>
      <c r="AI19" s="2"/>
      <c r="AJ19" s="2"/>
      <c r="AK19" s="2"/>
    </row>
    <row r="20" spans="1:37" ht="93" customHeight="1">
      <c r="A20" s="30" t="s">
        <v>64</v>
      </c>
      <c r="B20" s="13">
        <v>41800</v>
      </c>
      <c r="C20" s="41" t="s">
        <v>65</v>
      </c>
      <c r="D20" s="65" t="s">
        <v>66</v>
      </c>
      <c r="E20" s="63" t="s">
        <v>67</v>
      </c>
      <c r="F20" s="11" t="s">
        <v>19</v>
      </c>
      <c r="G20" s="11" t="s">
        <v>51</v>
      </c>
      <c r="H20" s="13">
        <v>41800</v>
      </c>
      <c r="I20" s="13" t="s">
        <v>68</v>
      </c>
      <c r="J20" s="14"/>
      <c r="K20" s="15">
        <v>19094</v>
      </c>
      <c r="L20" s="18">
        <v>0.055</v>
      </c>
      <c r="M20" s="41" t="s">
        <v>20</v>
      </c>
      <c r="N20" s="15">
        <v>19094</v>
      </c>
      <c r="O20" s="16">
        <v>1914.949</v>
      </c>
      <c r="P20" s="16">
        <v>0</v>
      </c>
      <c r="Q20" s="16">
        <v>16441.3</v>
      </c>
      <c r="R20" s="16">
        <v>1914.95</v>
      </c>
      <c r="S20" s="42">
        <v>0</v>
      </c>
      <c r="T20" s="42">
        <v>63.941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3">
        <f>N20+S20-V20-AA20</f>
        <v>19094</v>
      </c>
      <c r="AE20" s="66">
        <f>O20+T20-W20-AB20</f>
        <v>1978.89</v>
      </c>
      <c r="AF20" s="43">
        <f aca="true" t="shared" si="3" ref="AE20:AF22">P20+U20-X20-AC20</f>
        <v>0</v>
      </c>
      <c r="AG20" s="42">
        <v>19094</v>
      </c>
      <c r="AH20" s="44">
        <v>1978.89</v>
      </c>
      <c r="AI20" s="2"/>
      <c r="AJ20" s="2"/>
      <c r="AK20" s="2"/>
    </row>
    <row r="21" spans="1:37" ht="93" customHeight="1">
      <c r="A21" s="30" t="s">
        <v>69</v>
      </c>
      <c r="B21" s="13">
        <v>41949</v>
      </c>
      <c r="C21" s="41" t="s">
        <v>70</v>
      </c>
      <c r="D21" s="11" t="s">
        <v>71</v>
      </c>
      <c r="E21" s="63" t="s">
        <v>72</v>
      </c>
      <c r="F21" s="11" t="s">
        <v>19</v>
      </c>
      <c r="G21" s="11" t="s">
        <v>51</v>
      </c>
      <c r="H21" s="13">
        <v>41949</v>
      </c>
      <c r="I21" s="13" t="s">
        <v>73</v>
      </c>
      <c r="J21" s="14"/>
      <c r="K21" s="15">
        <v>1498.663</v>
      </c>
      <c r="L21" s="18">
        <v>0.055</v>
      </c>
      <c r="M21" s="41" t="s">
        <v>20</v>
      </c>
      <c r="N21" s="15">
        <v>1498.439</v>
      </c>
      <c r="O21" s="16">
        <v>136.3</v>
      </c>
      <c r="P21" s="16">
        <v>0</v>
      </c>
      <c r="Q21" s="16">
        <v>1000</v>
      </c>
      <c r="R21" s="16">
        <v>136.3</v>
      </c>
      <c r="S21" s="42">
        <v>0</v>
      </c>
      <c r="T21" s="42">
        <v>98.97</v>
      </c>
      <c r="U21" s="42">
        <v>150.85</v>
      </c>
      <c r="V21" s="42">
        <v>1498.44</v>
      </c>
      <c r="W21" s="42">
        <v>235.27</v>
      </c>
      <c r="X21" s="42">
        <v>150.85</v>
      </c>
      <c r="Y21" s="42">
        <v>1498.44</v>
      </c>
      <c r="Z21" s="42">
        <v>0</v>
      </c>
      <c r="AA21" s="42">
        <v>0</v>
      </c>
      <c r="AB21" s="42">
        <v>0</v>
      </c>
      <c r="AC21" s="42">
        <v>0</v>
      </c>
      <c r="AD21" s="43">
        <f>N21+S21-V21-AA21</f>
        <v>-0.0009999999999763531</v>
      </c>
      <c r="AE21" s="43">
        <f t="shared" si="3"/>
        <v>0</v>
      </c>
      <c r="AF21" s="43">
        <f t="shared" si="3"/>
        <v>0</v>
      </c>
      <c r="AG21" s="42">
        <v>0</v>
      </c>
      <c r="AH21" s="44">
        <v>0</v>
      </c>
      <c r="AI21" s="2"/>
      <c r="AJ21" s="2"/>
      <c r="AK21" s="2"/>
    </row>
    <row r="22" spans="1:37" ht="187.5" customHeight="1">
      <c r="A22" s="30" t="s">
        <v>74</v>
      </c>
      <c r="B22" s="13">
        <v>41956</v>
      </c>
      <c r="C22" s="41" t="s">
        <v>75</v>
      </c>
      <c r="D22" s="11" t="s">
        <v>76</v>
      </c>
      <c r="E22" s="63" t="s">
        <v>77</v>
      </c>
      <c r="F22" s="11" t="s">
        <v>19</v>
      </c>
      <c r="G22" s="11" t="s">
        <v>51</v>
      </c>
      <c r="H22" s="13">
        <v>41956</v>
      </c>
      <c r="I22" s="13" t="s">
        <v>78</v>
      </c>
      <c r="J22" s="14"/>
      <c r="K22" s="15">
        <v>18000</v>
      </c>
      <c r="L22" s="18">
        <v>0.055</v>
      </c>
      <c r="M22" s="41" t="s">
        <v>20</v>
      </c>
      <c r="N22" s="15">
        <v>18000</v>
      </c>
      <c r="O22" s="16">
        <v>1637.36</v>
      </c>
      <c r="P22" s="16">
        <v>0</v>
      </c>
      <c r="Q22" s="16">
        <v>12000</v>
      </c>
      <c r="R22" s="16">
        <v>1637.36</v>
      </c>
      <c r="S22" s="42">
        <v>0</v>
      </c>
      <c r="T22" s="42">
        <v>283.89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3">
        <f>N22+S22-V22-AA22</f>
        <v>18000</v>
      </c>
      <c r="AE22" s="43">
        <f t="shared" si="3"/>
        <v>1921.25</v>
      </c>
      <c r="AF22" s="43">
        <f t="shared" si="3"/>
        <v>0</v>
      </c>
      <c r="AG22" s="42">
        <f>AD22</f>
        <v>18000</v>
      </c>
      <c r="AH22" s="44">
        <v>1921.25</v>
      </c>
      <c r="AI22" s="2"/>
      <c r="AJ22" s="2"/>
      <c r="AK22" s="2"/>
    </row>
    <row r="23" spans="1:37" ht="194.25" customHeight="1">
      <c r="A23" s="30" t="s">
        <v>79</v>
      </c>
      <c r="B23" s="13">
        <v>41985</v>
      </c>
      <c r="C23" s="41" t="s">
        <v>80</v>
      </c>
      <c r="D23" s="11" t="s">
        <v>81</v>
      </c>
      <c r="E23" s="63" t="s">
        <v>82</v>
      </c>
      <c r="F23" s="11" t="s">
        <v>19</v>
      </c>
      <c r="G23" s="11" t="s">
        <v>51</v>
      </c>
      <c r="H23" s="13">
        <v>41985</v>
      </c>
      <c r="I23" s="13" t="s">
        <v>83</v>
      </c>
      <c r="J23" s="14"/>
      <c r="K23" s="15">
        <v>8544</v>
      </c>
      <c r="L23" s="18">
        <v>0.055</v>
      </c>
      <c r="M23" s="41" t="s">
        <v>20</v>
      </c>
      <c r="N23" s="15">
        <v>8544</v>
      </c>
      <c r="O23" s="16">
        <v>777.201</v>
      </c>
      <c r="P23" s="16">
        <v>0</v>
      </c>
      <c r="Q23" s="16">
        <v>5696</v>
      </c>
      <c r="R23" s="16">
        <v>777.201</v>
      </c>
      <c r="S23" s="42">
        <v>0</v>
      </c>
      <c r="T23" s="42">
        <v>148.06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3">
        <f>N23+S23-V23-AA23</f>
        <v>8544</v>
      </c>
      <c r="AE23" s="43">
        <f>O23+T23-W23-AB23</f>
        <v>925.261</v>
      </c>
      <c r="AF23" s="43">
        <f>P23+U23-X23-AC23</f>
        <v>0</v>
      </c>
      <c r="AG23" s="42">
        <v>8544</v>
      </c>
      <c r="AH23" s="44">
        <v>925.26</v>
      </c>
      <c r="AI23" s="2"/>
      <c r="AJ23" s="2"/>
      <c r="AK23" s="2"/>
    </row>
    <row r="24" spans="1:38" ht="18">
      <c r="A24" s="45" t="s">
        <v>13</v>
      </c>
      <c r="B24" s="46"/>
      <c r="C24" s="46"/>
      <c r="D24" s="46"/>
      <c r="E24" s="46"/>
      <c r="F24" s="46"/>
      <c r="G24" s="46"/>
      <c r="H24" s="46"/>
      <c r="I24" s="46"/>
      <c r="J24" s="46"/>
      <c r="K24" s="39">
        <f>SUM(K16:K23)</f>
        <v>111032.663</v>
      </c>
      <c r="L24" s="25"/>
      <c r="M24" s="25"/>
      <c r="N24" s="39">
        <f aca="true" t="shared" si="4" ref="N24:AA24">SUM(N16:N23)</f>
        <v>90332.439</v>
      </c>
      <c r="O24" s="39">
        <f t="shared" si="4"/>
        <v>6910.588</v>
      </c>
      <c r="P24" s="39">
        <f t="shared" si="4"/>
        <v>0</v>
      </c>
      <c r="Q24" s="39">
        <f t="shared" si="4"/>
        <v>78333.9</v>
      </c>
      <c r="R24" s="39">
        <f t="shared" si="4"/>
        <v>6910.589</v>
      </c>
      <c r="S24" s="39">
        <f t="shared" si="4"/>
        <v>0</v>
      </c>
      <c r="T24" s="39">
        <f t="shared" si="4"/>
        <v>3031.2709999999993</v>
      </c>
      <c r="U24" s="39">
        <f t="shared" si="4"/>
        <v>5374.240000000001</v>
      </c>
      <c r="V24" s="39">
        <f t="shared" si="4"/>
        <v>19359.44</v>
      </c>
      <c r="W24" s="39">
        <f t="shared" si="4"/>
        <v>2671.68</v>
      </c>
      <c r="X24" s="39">
        <f t="shared" si="4"/>
        <v>150.85</v>
      </c>
      <c r="Y24" s="39">
        <f t="shared" si="4"/>
        <v>19359.44</v>
      </c>
      <c r="Z24" s="39">
        <f t="shared" si="4"/>
        <v>0</v>
      </c>
      <c r="AA24" s="39">
        <f t="shared" si="4"/>
        <v>0</v>
      </c>
      <c r="AB24" s="39">
        <f aca="true" t="shared" si="5" ref="AB24:AH24">SUM(AB16:AB23)</f>
        <v>0</v>
      </c>
      <c r="AC24" s="39">
        <f t="shared" si="5"/>
        <v>0</v>
      </c>
      <c r="AD24" s="39">
        <f t="shared" si="5"/>
        <v>70972.99900000001</v>
      </c>
      <c r="AE24" s="39">
        <f t="shared" si="5"/>
        <v>7270.179</v>
      </c>
      <c r="AF24" s="39">
        <f t="shared" si="5"/>
        <v>5223.39</v>
      </c>
      <c r="AG24" s="39">
        <f t="shared" si="5"/>
        <v>70973</v>
      </c>
      <c r="AH24" s="40">
        <f t="shared" si="5"/>
        <v>7270.182000000001</v>
      </c>
      <c r="AK24" s="20"/>
      <c r="AL24" s="21"/>
    </row>
    <row r="25" spans="1:38" ht="15" customHeight="1">
      <c r="A25" s="36" t="s">
        <v>46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47"/>
      <c r="AK25" s="20"/>
      <c r="AL25" s="21"/>
    </row>
    <row r="26" spans="1:38" ht="181.5" customHeight="1">
      <c r="A26" s="67" t="s">
        <v>48</v>
      </c>
      <c r="B26" s="68" t="s">
        <v>85</v>
      </c>
      <c r="C26" s="69" t="s">
        <v>86</v>
      </c>
      <c r="D26" s="69" t="s">
        <v>87</v>
      </c>
      <c r="E26" s="69" t="s">
        <v>88</v>
      </c>
      <c r="F26" s="70" t="s">
        <v>19</v>
      </c>
      <c r="G26" s="70" t="s">
        <v>92</v>
      </c>
      <c r="H26" s="69" t="s">
        <v>84</v>
      </c>
      <c r="I26" s="68">
        <v>43097</v>
      </c>
      <c r="J26" s="71"/>
      <c r="K26" s="72">
        <v>35000</v>
      </c>
      <c r="L26" s="73">
        <v>0.128</v>
      </c>
      <c r="M26" s="74" t="s">
        <v>20</v>
      </c>
      <c r="N26" s="75">
        <v>35000</v>
      </c>
      <c r="O26" s="76">
        <v>0</v>
      </c>
      <c r="P26" s="76">
        <v>0</v>
      </c>
      <c r="Q26" s="76">
        <v>0</v>
      </c>
      <c r="R26" s="76">
        <v>0</v>
      </c>
      <c r="S26" s="77">
        <v>0</v>
      </c>
      <c r="T26" s="77">
        <v>4111.78</v>
      </c>
      <c r="U26" s="77">
        <v>0</v>
      </c>
      <c r="V26" s="77">
        <v>35000</v>
      </c>
      <c r="W26" s="77">
        <f>T26</f>
        <v>4111.78</v>
      </c>
      <c r="X26" s="77">
        <v>0</v>
      </c>
      <c r="Y26" s="75">
        <v>0</v>
      </c>
      <c r="Z26" s="77">
        <v>0</v>
      </c>
      <c r="AA26" s="77">
        <v>0</v>
      </c>
      <c r="AB26" s="77">
        <v>0</v>
      </c>
      <c r="AC26" s="77">
        <v>0</v>
      </c>
      <c r="AD26" s="78">
        <f>N26+S26-V26-AA26</f>
        <v>0</v>
      </c>
      <c r="AE26" s="78">
        <v>0</v>
      </c>
      <c r="AF26" s="78">
        <f>P26+U26-X26-AC26</f>
        <v>0</v>
      </c>
      <c r="AG26" s="77">
        <v>0</v>
      </c>
      <c r="AH26" s="79">
        <v>0</v>
      </c>
      <c r="AK26" s="20"/>
      <c r="AL26" s="21"/>
    </row>
    <row r="27" spans="1:54" s="31" customFormat="1" ht="181.5" customHeight="1">
      <c r="A27" s="84" t="s">
        <v>49</v>
      </c>
      <c r="B27" s="86">
        <v>43053</v>
      </c>
      <c r="C27" s="85" t="s">
        <v>89</v>
      </c>
      <c r="D27" s="85" t="s">
        <v>90</v>
      </c>
      <c r="E27" s="69" t="s">
        <v>91</v>
      </c>
      <c r="F27" s="70" t="s">
        <v>19</v>
      </c>
      <c r="G27" s="70" t="s">
        <v>92</v>
      </c>
      <c r="H27" s="31" t="s">
        <v>93</v>
      </c>
      <c r="I27" s="86">
        <v>43462</v>
      </c>
      <c r="K27" s="87">
        <v>35000</v>
      </c>
      <c r="L27" s="88">
        <v>0.105</v>
      </c>
      <c r="M27" s="41" t="s">
        <v>20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35000</v>
      </c>
      <c r="T27" s="87">
        <v>306.39</v>
      </c>
      <c r="U27" s="87">
        <v>0</v>
      </c>
      <c r="V27" s="87">
        <v>5000</v>
      </c>
      <c r="W27" s="42">
        <f>T27</f>
        <v>306.39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43">
        <f>N27+S27-V27-AA27</f>
        <v>30000</v>
      </c>
      <c r="AE27" s="87">
        <v>0</v>
      </c>
      <c r="AF27" s="43">
        <f>P27+U27-X27-AC27</f>
        <v>0</v>
      </c>
      <c r="AG27" s="87">
        <v>0</v>
      </c>
      <c r="AH27" s="89">
        <v>0</v>
      </c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</row>
    <row r="28" spans="1:38" ht="18">
      <c r="A28" s="80" t="s">
        <v>14</v>
      </c>
      <c r="B28" s="81"/>
      <c r="C28" s="81"/>
      <c r="D28" s="81"/>
      <c r="E28" s="46"/>
      <c r="F28" s="46"/>
      <c r="G28" s="46"/>
      <c r="H28" s="81"/>
      <c r="I28" s="81"/>
      <c r="J28" s="81"/>
      <c r="K28" s="82">
        <f>K26+K27</f>
        <v>70000</v>
      </c>
      <c r="L28" s="81"/>
      <c r="M28" s="81"/>
      <c r="N28" s="83">
        <f aca="true" t="shared" si="6" ref="N28:T28">N26+N27</f>
        <v>35000</v>
      </c>
      <c r="O28" s="83">
        <f t="shared" si="6"/>
        <v>0</v>
      </c>
      <c r="P28" s="83">
        <f t="shared" si="6"/>
        <v>0</v>
      </c>
      <c r="Q28" s="83">
        <f t="shared" si="6"/>
        <v>0</v>
      </c>
      <c r="R28" s="83">
        <f t="shared" si="6"/>
        <v>0</v>
      </c>
      <c r="S28" s="83">
        <f t="shared" si="6"/>
        <v>35000</v>
      </c>
      <c r="T28" s="83">
        <f t="shared" si="6"/>
        <v>4418.17</v>
      </c>
      <c r="U28" s="83">
        <f aca="true" t="shared" si="7" ref="U28:AH28">U26+U27</f>
        <v>0</v>
      </c>
      <c r="V28" s="83">
        <f t="shared" si="7"/>
        <v>40000</v>
      </c>
      <c r="W28" s="83">
        <f>W26+W27</f>
        <v>4418.17</v>
      </c>
      <c r="X28" s="83">
        <f t="shared" si="7"/>
        <v>0</v>
      </c>
      <c r="Y28" s="83">
        <f t="shared" si="7"/>
        <v>0</v>
      </c>
      <c r="Z28" s="83">
        <f t="shared" si="7"/>
        <v>0</v>
      </c>
      <c r="AA28" s="83">
        <f t="shared" si="7"/>
        <v>0</v>
      </c>
      <c r="AB28" s="83">
        <f t="shared" si="7"/>
        <v>0</v>
      </c>
      <c r="AC28" s="83">
        <f t="shared" si="7"/>
        <v>0</v>
      </c>
      <c r="AD28" s="83">
        <f t="shared" si="7"/>
        <v>30000</v>
      </c>
      <c r="AE28" s="83">
        <f t="shared" si="7"/>
        <v>0</v>
      </c>
      <c r="AF28" s="83">
        <f t="shared" si="7"/>
        <v>0</v>
      </c>
      <c r="AG28" s="83">
        <f t="shared" si="7"/>
        <v>0</v>
      </c>
      <c r="AH28" s="83">
        <f t="shared" si="7"/>
        <v>0</v>
      </c>
      <c r="AK28" s="20"/>
      <c r="AL28" s="21"/>
    </row>
    <row r="29" spans="1:34" ht="15.75">
      <c r="A29" s="36" t="s">
        <v>47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7"/>
    </row>
    <row r="30" spans="1:34" ht="15.75">
      <c r="A30" s="45" t="s">
        <v>15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8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40">
        <v>0</v>
      </c>
    </row>
    <row r="31" spans="1:34" ht="16.5" thickBot="1">
      <c r="A31" s="49" t="s">
        <v>16</v>
      </c>
      <c r="B31" s="50"/>
      <c r="C31" s="50"/>
      <c r="D31" s="50"/>
      <c r="E31" s="50"/>
      <c r="F31" s="50"/>
      <c r="G31" s="50"/>
      <c r="H31" s="50"/>
      <c r="I31" s="50"/>
      <c r="J31" s="50"/>
      <c r="K31" s="51">
        <f>K24+K28</f>
        <v>181032.663</v>
      </c>
      <c r="L31" s="50"/>
      <c r="M31" s="50"/>
      <c r="N31" s="52">
        <f aca="true" t="shared" si="8" ref="N31:AC31">SUM(N30,N28,N24,N14)</f>
        <v>125332.439</v>
      </c>
      <c r="O31" s="52">
        <f t="shared" si="8"/>
        <v>6910.588</v>
      </c>
      <c r="P31" s="52">
        <f t="shared" si="8"/>
        <v>0</v>
      </c>
      <c r="Q31" s="52">
        <f>SUM(Q30,Q28,Q24,Q14)</f>
        <v>78333.9</v>
      </c>
      <c r="R31" s="52">
        <f t="shared" si="8"/>
        <v>6910.589</v>
      </c>
      <c r="S31" s="52">
        <f t="shared" si="8"/>
        <v>35000</v>
      </c>
      <c r="T31" s="52">
        <f>SUM(T30,T28,T24,T14)</f>
        <v>7449.440999999999</v>
      </c>
      <c r="U31" s="52">
        <f t="shared" si="8"/>
        <v>5374.240000000001</v>
      </c>
      <c r="V31" s="52">
        <f t="shared" si="8"/>
        <v>59359.44</v>
      </c>
      <c r="W31" s="52">
        <f t="shared" si="8"/>
        <v>7089.85</v>
      </c>
      <c r="X31" s="52">
        <f t="shared" si="8"/>
        <v>150.85</v>
      </c>
      <c r="Y31" s="52">
        <f t="shared" si="8"/>
        <v>19359.44</v>
      </c>
      <c r="Z31" s="52">
        <f t="shared" si="8"/>
        <v>0</v>
      </c>
      <c r="AA31" s="52">
        <f t="shared" si="8"/>
        <v>0</v>
      </c>
      <c r="AB31" s="52">
        <f t="shared" si="8"/>
        <v>0</v>
      </c>
      <c r="AC31" s="52">
        <f t="shared" si="8"/>
        <v>0</v>
      </c>
      <c r="AD31" s="52">
        <f>AD28+AD24</f>
        <v>100972.99900000001</v>
      </c>
      <c r="AE31" s="52">
        <f>SUM(AE30,AE28,AE24,AE14)</f>
        <v>7270.179</v>
      </c>
      <c r="AF31" s="52">
        <f>SUM(AF30,AF28,AF24,AF14)</f>
        <v>5223.39</v>
      </c>
      <c r="AG31" s="52">
        <f>SUM(AG30,AG28,AG24,AG14)</f>
        <v>70973</v>
      </c>
      <c r="AH31" s="53">
        <f>SUM(AH30,AH28,AH24,AH14)</f>
        <v>7270.182000000001</v>
      </c>
    </row>
    <row r="32" spans="1:34" ht="15.75">
      <c r="A32" s="22"/>
      <c r="B32" s="22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54"/>
      <c r="N32" s="54"/>
      <c r="O32" s="54"/>
      <c r="P32" s="54"/>
      <c r="Q32" s="54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8.75">
      <c r="A33" s="22"/>
      <c r="B33" s="60"/>
      <c r="C33" s="61"/>
      <c r="D33" s="62"/>
      <c r="E33" s="60"/>
      <c r="F33" s="61"/>
      <c r="G33" s="113"/>
      <c r="H33" s="113"/>
      <c r="I33" s="60"/>
      <c r="J33" s="55"/>
      <c r="K33" s="57"/>
      <c r="L33" s="55"/>
      <c r="M33" s="54"/>
      <c r="N33" s="54"/>
      <c r="O33" s="54"/>
      <c r="P33" s="54"/>
      <c r="Q33" s="54"/>
      <c r="R33" s="22"/>
      <c r="S33" s="58"/>
      <c r="T33" s="58"/>
      <c r="U33" s="22"/>
      <c r="V33" s="22"/>
      <c r="W33" s="58"/>
      <c r="X33" s="22"/>
      <c r="Y33" s="22"/>
      <c r="Z33" s="22"/>
      <c r="AA33" s="22"/>
      <c r="AB33" s="22"/>
      <c r="AC33" s="22"/>
      <c r="AD33" s="58"/>
      <c r="AE33" s="22"/>
      <c r="AF33" s="22"/>
      <c r="AG33" s="22"/>
      <c r="AH33" s="22"/>
    </row>
    <row r="34" spans="1:34" ht="18.75">
      <c r="A34" s="22"/>
      <c r="B34" s="60"/>
      <c r="C34" s="61"/>
      <c r="D34" s="61"/>
      <c r="E34" s="61"/>
      <c r="F34" s="61"/>
      <c r="G34" s="61"/>
      <c r="H34" s="61"/>
      <c r="I34" s="61"/>
      <c r="J34" s="55"/>
      <c r="K34" s="55"/>
      <c r="L34" s="55"/>
      <c r="M34" s="54"/>
      <c r="N34" s="54"/>
      <c r="O34" s="54"/>
      <c r="P34" s="54"/>
      <c r="Q34" s="54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8.75">
      <c r="A35" s="22"/>
      <c r="B35" s="60"/>
      <c r="C35" s="62"/>
      <c r="D35" s="62"/>
      <c r="E35" s="62"/>
      <c r="F35" s="62"/>
      <c r="G35" s="62"/>
      <c r="H35" s="62"/>
      <c r="I35" s="62"/>
      <c r="J35" s="56"/>
      <c r="K35" s="111"/>
      <c r="L35" s="111"/>
      <c r="M35" s="111"/>
      <c r="N35" s="56"/>
      <c r="O35" s="56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2:19" ht="18.75">
      <c r="B36" s="60"/>
      <c r="C36" s="20"/>
      <c r="D36" s="20"/>
      <c r="E36" s="20"/>
      <c r="F36" s="20"/>
      <c r="G36" s="112"/>
      <c r="H36" s="112"/>
      <c r="I36" s="60"/>
      <c r="J36" s="6"/>
      <c r="K36" s="6"/>
      <c r="L36" s="6"/>
      <c r="O36" s="6"/>
      <c r="P36" s="6"/>
      <c r="Q36" s="6"/>
      <c r="R36" s="6"/>
      <c r="S36" s="6"/>
    </row>
    <row r="37" spans="2:9" ht="18">
      <c r="B37" s="20"/>
      <c r="C37" s="20"/>
      <c r="D37" s="20"/>
      <c r="E37" s="20"/>
      <c r="F37" s="20"/>
      <c r="G37" s="20"/>
      <c r="H37" s="20"/>
      <c r="I37" s="20"/>
    </row>
    <row r="40" spans="2:3" ht="12.75">
      <c r="B40" s="59"/>
      <c r="C40" s="59"/>
    </row>
    <row r="41" spans="2:3" ht="12.75">
      <c r="B41" s="64"/>
      <c r="C41" s="59"/>
    </row>
    <row r="42" ht="12.75">
      <c r="B42" s="2"/>
    </row>
    <row r="43" ht="12.75">
      <c r="B43" s="2"/>
    </row>
  </sheetData>
  <sheetProtection/>
  <mergeCells count="37">
    <mergeCell ref="A7:A10"/>
    <mergeCell ref="J4:R4"/>
    <mergeCell ref="C32:L32"/>
    <mergeCell ref="AD9:AF9"/>
    <mergeCell ref="A12:AH12"/>
    <mergeCell ref="M7:M10"/>
    <mergeCell ref="S9:U9"/>
    <mergeCell ref="Q9:R9"/>
    <mergeCell ref="G7:G10"/>
    <mergeCell ref="N9:P9"/>
    <mergeCell ref="D7:D10"/>
    <mergeCell ref="Y9:Z9"/>
    <mergeCell ref="H7:H10"/>
    <mergeCell ref="G36:H36"/>
    <mergeCell ref="G33:H33"/>
    <mergeCell ref="A15:AH15"/>
    <mergeCell ref="L7:L10"/>
    <mergeCell ref="I7:J9"/>
    <mergeCell ref="K35:M35"/>
    <mergeCell ref="S7:U8"/>
    <mergeCell ref="AD7:AH8"/>
    <mergeCell ref="J3:R3"/>
    <mergeCell ref="AC2:AG2"/>
    <mergeCell ref="AA7:AC8"/>
    <mergeCell ref="C7:C10"/>
    <mergeCell ref="AG9:AH9"/>
    <mergeCell ref="E7:E10"/>
    <mergeCell ref="I5:J5"/>
    <mergeCell ref="V7:Z8"/>
    <mergeCell ref="F7:F10"/>
    <mergeCell ref="N7:R8"/>
    <mergeCell ref="AC1:AG1"/>
    <mergeCell ref="AG6:AH6"/>
    <mergeCell ref="V9:X9"/>
    <mergeCell ref="AA9:AC9"/>
    <mergeCell ref="K7:K10"/>
    <mergeCell ref="B7:B10"/>
  </mergeCells>
  <printOptions/>
  <pageMargins left="0" right="0" top="0.5905511811023623" bottom="0" header="0.5118110236220472" footer="0.5118110236220472"/>
  <pageSetup horizontalDpi="600" verticalDpi="600" orientation="landscape" paperSize="9" scale="39" r:id="rId1"/>
  <rowBreaks count="1" manualBreakCount="1">
    <brk id="2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2017-12-04T08:09:44Z</cp:lastPrinted>
  <dcterms:created xsi:type="dcterms:W3CDTF">2000-10-03T09:28:13Z</dcterms:created>
  <dcterms:modified xsi:type="dcterms:W3CDTF">2018-01-18T05:54:05Z</dcterms:modified>
  <cp:category/>
  <cp:version/>
  <cp:contentType/>
  <cp:contentStatus/>
</cp:coreProperties>
</file>