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85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<sst xmlns="http://schemas.openxmlformats.org/spreadsheetml/2006/main" count="169" uniqueCount="102">
  <si>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</si>
  <si>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</si>
  <si>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</si>
  <si>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</si>
  <si>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</si>
  <si>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</si>
  <si>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</si>
  <si>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</si>
  <si>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</si>
  <si>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</si>
  <si>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</si>
  <si>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</si>
  <si>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</si>
  <si>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</si>
  <si>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</si>
  <si>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</si>
  <si>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</si>
  <si>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</si>
  <si>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</si>
  <si>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</si>
  <si>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</si>
  <si>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</si>
  <si>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</si>
  <si>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</si>
  <si>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</si>
  <si>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</si>
  <si>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</si>
  <si>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</si>
  <si>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</si>
  <si>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</si>
  <si>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</si>
  <si>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</si>
  <si>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</si>
  <si>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</si>
  <si>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</si>
  <si>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</si>
  <si>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</si>
  <si>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</si>
  <si>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</si>
  <si>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</si>
  <si>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</si>
  <si>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</si>
  <si>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</si>
  <si>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</si>
  <si>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</si>
  <si>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</si>
  <si>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</si>
  <si>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</si>
  <si>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</si>
  <si>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</si>
  <si>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</si>
  <si>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</si>
  <si>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</si>
  <si>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</si>
  <si>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</si>
  <si>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</si>
  <si>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</si>
  <si>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</si>
  <si>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</si>
  <si>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</si>
  <si>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</si>
  <si>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</si>
  <si>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</si>
  <si>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</si>
  <si>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</si>
  <si>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</si>
  <si>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</si>
  <si>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</si>
  <si>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</si>
  <si>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</si>
  <si>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</si>
  <si>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</si>
  <si>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</si>
  <si>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</si>
  <si>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</si>
  <si>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</si>
  <si>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</si>
  <si>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</si>
  <si>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</si>
  <si>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</si>
  <si>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</si>
  <si>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</si>
  <si>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</si>
  <si>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</si>
  <si>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</si>
  <si>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</si>
  <si>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</si>
  <si>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</si>
  <si>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</si>
  <si>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</si>
  <si>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</si>
  <si>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</si>
  <si>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</si>
  <si>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</si>
  <si>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</si>
  <si>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</si>
  <si>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</si>
  <si>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 xml:space="preserve">решением Думы городского округа "город Саянск"  от 26.12.2019г. № 71-67-19-70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</si>
  <si>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>Верхний предел муниципального долга по состоянию на 1 января 2020 г. 115 652 тыс.руб.</t>
  </si>
  <si>
    <t xml:space="preserve">Объем муниципального долга по состоянию на 01.01.2020_г. </t>
  </si>
  <si>
    <t>Предельный объем расходов на обслуживание муниципального долга 5 797 тыс. руб.</t>
  </si>
  <si>
    <t>01.01.2020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</si>
</sst>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 applyProtection="1">
      <alignment horizontal="center" vertical="center"/>
      <protection locked="0"/>
    </xf>
    <xf numFmtId="10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10" fillId="0" borderId="14" xfId="0" applyNumberFormat="1" applyFont="1" applyFill="1" applyBorder="1" applyAlignment="1" applyProtection="1">
      <alignment horizontal="center" vertical="center"/>
      <protection hidden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horizontal="center" vertical="center"/>
    </xf>
    <xf numFmtId="4" fontId="10" fillId="35" borderId="21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10" fillId="0" borderId="0" xfId="0" applyFont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H13" sqref="H13:H16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3.75390625" style="0" customWidth="1"/>
    <col min="5" max="5" width="18.87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375" style="0" customWidth="1"/>
    <col min="13" max="13" width="7.625" style="0" customWidth="1"/>
    <col min="14" max="14" width="13.00390625" style="0" customWidth="1"/>
    <col min="15" max="15" width="10.375" style="0" customWidth="1"/>
    <col min="16" max="16" width="10.625" style="0" customWidth="1"/>
    <col min="17" max="17" width="11.375" style="0" customWidth="1"/>
    <col min="18" max="18" width="10.00390625" style="0" customWidth="1"/>
    <col min="19" max="19" width="12.375" style="0" customWidth="1"/>
    <col min="20" max="20" width="11.375" style="0" customWidth="1"/>
    <col min="21" max="21" width="10.75390625" style="0" customWidth="1"/>
    <col min="22" max="22" width="11.125" style="0" customWidth="1"/>
    <col min="23" max="23" width="11.00390625" style="0" customWidth="1"/>
    <col min="24" max="24" width="10.625" style="0" customWidth="1"/>
    <col min="25" max="25" width="10.375" style="0" customWidth="1"/>
    <col min="26" max="26" width="8.875" style="0" customWidth="1"/>
    <col min="27" max="27" width="9.375" style="0" customWidth="1"/>
    <col min="28" max="28" width="10.375" style="0" customWidth="1"/>
    <col min="29" max="29" width="9.875" style="0" customWidth="1"/>
    <col min="30" max="30" width="13.375" style="0" customWidth="1"/>
    <col min="31" max="31" width="9.875" style="0" customWidth="1"/>
    <col min="32" max="32" width="9.0039062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52"/>
      <c r="AD1" s="152"/>
      <c r="AE1" s="152"/>
      <c r="AF1" s="152"/>
      <c r="AG1" s="152"/>
    </row>
    <row r="2" spans="29:33" ht="6.75" customHeight="1" hidden="1">
      <c r="AC2" s="154"/>
      <c r="AD2" s="154"/>
      <c r="AE2" s="154"/>
      <c r="AF2" s="154"/>
      <c r="AG2" s="154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68" t="s">
        <v>21</v>
      </c>
      <c r="K3" s="168"/>
      <c r="L3" s="168"/>
      <c r="M3" s="168"/>
      <c r="N3" s="168"/>
      <c r="O3" s="168"/>
      <c r="P3" s="168"/>
      <c r="Q3" s="168"/>
      <c r="R3" s="168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58" t="s">
        <v>18</v>
      </c>
      <c r="K4" s="158"/>
      <c r="L4" s="158"/>
      <c r="M4" s="158"/>
      <c r="N4" s="158"/>
      <c r="O4" s="158"/>
      <c r="P4" s="158"/>
      <c r="Q4" s="158"/>
      <c r="R4" s="15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49" t="s">
        <v>101</v>
      </c>
      <c r="J5" s="149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85" customFormat="1" ht="37.5" customHeight="1">
      <c r="A7" s="156" t="s">
        <v>97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s="131" customFormat="1" ht="15.75">
      <c r="A8" s="78" t="s">
        <v>98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s="131" customFormat="1" ht="13.5" customHeight="1">
      <c r="A9" s="159" t="s">
        <v>30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s="1" customFormat="1" ht="18" customHeight="1">
      <c r="A10" s="159" t="s">
        <v>100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30"/>
      <c r="P10" s="130"/>
      <c r="Q10" s="130"/>
      <c r="R10" s="130"/>
      <c r="S10" s="129"/>
      <c r="T10" s="129"/>
      <c r="U10" s="12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132" customFormat="1" ht="15.75">
      <c r="A11" s="78" t="s">
        <v>99</v>
      </c>
      <c r="B11" s="78"/>
      <c r="C11" s="78"/>
      <c r="D11" s="78"/>
      <c r="E11" s="78"/>
      <c r="F11" s="78"/>
      <c r="G11" s="157">
        <f>AD40</f>
        <v>115651.98999999999</v>
      </c>
      <c r="H11" s="157"/>
      <c r="I11" s="79" t="s">
        <v>2</v>
      </c>
      <c r="J11" s="78"/>
      <c r="K11" s="77"/>
      <c r="L11" s="77"/>
      <c r="M11" s="77"/>
      <c r="N11" s="79"/>
      <c r="O11" s="79"/>
      <c r="P11" s="79"/>
      <c r="Q11" s="79"/>
      <c r="R11" s="79"/>
      <c r="S11" s="79"/>
      <c r="T11" s="79"/>
      <c r="U11" s="77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53" t="s">
        <v>2</v>
      </c>
      <c r="AH12" s="153"/>
    </row>
    <row r="13" spans="1:36" ht="23.25" customHeight="1">
      <c r="A13" s="166" t="s">
        <v>31</v>
      </c>
      <c r="B13" s="139" t="s">
        <v>32</v>
      </c>
      <c r="C13" s="139" t="s">
        <v>3</v>
      </c>
      <c r="D13" s="139" t="s">
        <v>27</v>
      </c>
      <c r="E13" s="139" t="s">
        <v>33</v>
      </c>
      <c r="F13" s="139" t="s">
        <v>34</v>
      </c>
      <c r="G13" s="139" t="s">
        <v>35</v>
      </c>
      <c r="H13" s="139" t="s">
        <v>8</v>
      </c>
      <c r="I13" s="139" t="s">
        <v>36</v>
      </c>
      <c r="J13" s="147"/>
      <c r="K13" s="139" t="s">
        <v>39</v>
      </c>
      <c r="L13" s="139" t="s">
        <v>40</v>
      </c>
      <c r="M13" s="139" t="s">
        <v>7</v>
      </c>
      <c r="N13" s="136" t="s">
        <v>10</v>
      </c>
      <c r="O13" s="137"/>
      <c r="P13" s="137"/>
      <c r="Q13" s="137"/>
      <c r="R13" s="137"/>
      <c r="S13" s="141" t="s">
        <v>41</v>
      </c>
      <c r="T13" s="141"/>
      <c r="U13" s="141"/>
      <c r="V13" s="141" t="s">
        <v>42</v>
      </c>
      <c r="W13" s="141"/>
      <c r="X13" s="141"/>
      <c r="Y13" s="141"/>
      <c r="Z13" s="141"/>
      <c r="AA13" s="141" t="s">
        <v>45</v>
      </c>
      <c r="AB13" s="141"/>
      <c r="AC13" s="141"/>
      <c r="AD13" s="162" t="s">
        <v>6</v>
      </c>
      <c r="AE13" s="162"/>
      <c r="AF13" s="162"/>
      <c r="AG13" s="162"/>
      <c r="AH13" s="163"/>
      <c r="AI13" s="8"/>
      <c r="AJ13" s="8"/>
    </row>
    <row r="14" spans="1:36" ht="12.75">
      <c r="A14" s="167"/>
      <c r="B14" s="160"/>
      <c r="C14" s="160"/>
      <c r="D14" s="160"/>
      <c r="E14" s="140"/>
      <c r="F14" s="140"/>
      <c r="G14" s="140"/>
      <c r="H14" s="160"/>
      <c r="I14" s="148"/>
      <c r="J14" s="148"/>
      <c r="K14" s="161"/>
      <c r="L14" s="146"/>
      <c r="M14" s="146"/>
      <c r="N14" s="138"/>
      <c r="O14" s="138"/>
      <c r="P14" s="138"/>
      <c r="Q14" s="138"/>
      <c r="R14" s="138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64"/>
      <c r="AE14" s="164"/>
      <c r="AF14" s="164"/>
      <c r="AG14" s="164"/>
      <c r="AH14" s="165"/>
      <c r="AI14" s="9"/>
      <c r="AJ14" s="9"/>
    </row>
    <row r="15" spans="1:36" ht="28.5" customHeight="1">
      <c r="A15" s="167"/>
      <c r="B15" s="160"/>
      <c r="C15" s="160"/>
      <c r="D15" s="160"/>
      <c r="E15" s="140"/>
      <c r="F15" s="140"/>
      <c r="G15" s="140"/>
      <c r="H15" s="160"/>
      <c r="I15" s="148"/>
      <c r="J15" s="148"/>
      <c r="K15" s="161"/>
      <c r="L15" s="146"/>
      <c r="M15" s="146"/>
      <c r="N15" s="150" t="s">
        <v>9</v>
      </c>
      <c r="O15" s="150"/>
      <c r="P15" s="150"/>
      <c r="Q15" s="150" t="s">
        <v>4</v>
      </c>
      <c r="R15" s="150"/>
      <c r="S15" s="143" t="s">
        <v>9</v>
      </c>
      <c r="T15" s="143"/>
      <c r="U15" s="143"/>
      <c r="V15" s="150" t="s">
        <v>9</v>
      </c>
      <c r="W15" s="150"/>
      <c r="X15" s="150"/>
      <c r="Y15" s="150" t="s">
        <v>11</v>
      </c>
      <c r="Z15" s="150"/>
      <c r="AA15" s="143" t="s">
        <v>9</v>
      </c>
      <c r="AB15" s="143"/>
      <c r="AC15" s="143"/>
      <c r="AD15" s="150" t="s">
        <v>43</v>
      </c>
      <c r="AE15" s="150"/>
      <c r="AF15" s="150"/>
      <c r="AG15" s="150" t="s">
        <v>4</v>
      </c>
      <c r="AH15" s="155"/>
      <c r="AI15" s="9"/>
      <c r="AJ15" s="9"/>
    </row>
    <row r="16" spans="1:36" ht="81.75" customHeight="1">
      <c r="A16" s="167"/>
      <c r="B16" s="160"/>
      <c r="C16" s="160"/>
      <c r="D16" s="160"/>
      <c r="E16" s="140"/>
      <c r="F16" s="140"/>
      <c r="G16" s="140"/>
      <c r="H16" s="160"/>
      <c r="I16" s="27" t="s">
        <v>37</v>
      </c>
      <c r="J16" s="27" t="s">
        <v>38</v>
      </c>
      <c r="K16" s="161"/>
      <c r="L16" s="146"/>
      <c r="M16" s="14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33" t="s">
        <v>46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s="2" customFormat="1" ht="15.75">
      <c r="A20" s="39" t="s">
        <v>12</v>
      </c>
      <c r="B20" s="40"/>
      <c r="C20" s="40"/>
      <c r="D20" s="40"/>
      <c r="E20" s="40"/>
      <c r="F20" s="40"/>
      <c r="G20" s="40"/>
      <c r="H20" s="113"/>
      <c r="I20" s="113"/>
      <c r="J20" s="114"/>
      <c r="K20" s="114"/>
      <c r="L20" s="114"/>
      <c r="M20" s="114"/>
      <c r="N20" s="115">
        <f aca="true" t="shared" si="1" ref="N20:AH20">SUM(N19)</f>
        <v>0</v>
      </c>
      <c r="O20" s="115">
        <f t="shared" si="1"/>
        <v>0</v>
      </c>
      <c r="P20" s="115">
        <f t="shared" si="1"/>
        <v>0</v>
      </c>
      <c r="Q20" s="115">
        <f t="shared" si="1"/>
        <v>0</v>
      </c>
      <c r="R20" s="115">
        <f t="shared" si="1"/>
        <v>0</v>
      </c>
      <c r="S20" s="115">
        <f t="shared" si="1"/>
        <v>0</v>
      </c>
      <c r="T20" s="115">
        <f t="shared" si="1"/>
        <v>0</v>
      </c>
      <c r="U20" s="115">
        <f t="shared" si="1"/>
        <v>0</v>
      </c>
      <c r="V20" s="115">
        <f t="shared" si="1"/>
        <v>0</v>
      </c>
      <c r="W20" s="115">
        <f t="shared" si="1"/>
        <v>0</v>
      </c>
      <c r="X20" s="115">
        <f t="shared" si="1"/>
        <v>0</v>
      </c>
      <c r="Y20" s="115">
        <f t="shared" si="1"/>
        <v>0</v>
      </c>
      <c r="Z20" s="115">
        <f t="shared" si="1"/>
        <v>0</v>
      </c>
      <c r="AA20" s="115">
        <f t="shared" si="1"/>
        <v>0</v>
      </c>
      <c r="AB20" s="115">
        <f t="shared" si="1"/>
        <v>0</v>
      </c>
      <c r="AC20" s="115">
        <f t="shared" si="1"/>
        <v>0</v>
      </c>
      <c r="AD20" s="115">
        <f t="shared" si="1"/>
        <v>0</v>
      </c>
      <c r="AE20" s="115">
        <f t="shared" si="1"/>
        <v>0</v>
      </c>
      <c r="AF20" s="115">
        <f t="shared" si="1"/>
        <v>0</v>
      </c>
      <c r="AG20" s="115">
        <f t="shared" si="1"/>
        <v>0</v>
      </c>
      <c r="AH20" s="116">
        <f t="shared" si="1"/>
        <v>0</v>
      </c>
      <c r="AI20" s="11"/>
      <c r="AJ20" s="119"/>
      <c r="AK20" s="119"/>
    </row>
    <row r="21" spans="1:37" ht="15.75">
      <c r="A21" s="133" t="s">
        <v>47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1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94">
        <v>26861</v>
      </c>
      <c r="L22" s="19">
        <v>0.05333</v>
      </c>
      <c r="M22" s="41" t="s">
        <v>20</v>
      </c>
      <c r="N22" s="94">
        <v>0</v>
      </c>
      <c r="O22" s="95">
        <v>0</v>
      </c>
      <c r="P22" s="95">
        <v>3523.39</v>
      </c>
      <c r="Q22" s="95">
        <v>0</v>
      </c>
      <c r="R22" s="95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3523.39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7">
        <v>0</v>
      </c>
      <c r="AE22" s="97">
        <f>O22+T22-W22-AB22</f>
        <v>0</v>
      </c>
      <c r="AF22" s="97">
        <f>P22+U22-X22-AC22</f>
        <v>0</v>
      </c>
      <c r="AG22" s="96">
        <f>AD22</f>
        <v>0</v>
      </c>
      <c r="AH22" s="98">
        <f>AE22</f>
        <v>0</v>
      </c>
      <c r="AI22" s="3"/>
      <c r="AJ22" s="3"/>
      <c r="AK22" s="3"/>
    </row>
    <row r="23" spans="1:37" ht="164.25" customHeight="1">
      <c r="A23" s="33" t="s">
        <v>51</v>
      </c>
      <c r="B23" s="14">
        <v>41512</v>
      </c>
      <c r="C23" s="41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94">
        <v>14666</v>
      </c>
      <c r="L23" s="86">
        <v>0.001</v>
      </c>
      <c r="M23" s="41" t="s">
        <v>20</v>
      </c>
      <c r="N23" s="94">
        <v>5300.64</v>
      </c>
      <c r="O23" s="95">
        <v>0</v>
      </c>
      <c r="P23" s="95">
        <v>0</v>
      </c>
      <c r="Q23" s="95">
        <v>0</v>
      </c>
      <c r="R23" s="95">
        <v>0</v>
      </c>
      <c r="S23" s="96">
        <v>0</v>
      </c>
      <c r="T23" s="96">
        <v>5.3</v>
      </c>
      <c r="U23" s="96">
        <v>0</v>
      </c>
      <c r="V23" s="96">
        <v>0</v>
      </c>
      <c r="W23" s="96">
        <v>5.3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7">
        <v>5300.64</v>
      </c>
      <c r="AE23" s="97">
        <v>0</v>
      </c>
      <c r="AF23" s="97">
        <v>0</v>
      </c>
      <c r="AG23" s="96">
        <v>0</v>
      </c>
      <c r="AH23" s="98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1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94">
        <v>18094</v>
      </c>
      <c r="L24" s="86">
        <v>0.001</v>
      </c>
      <c r="M24" s="41" t="s">
        <v>20</v>
      </c>
      <c r="N24" s="94">
        <v>19638.53</v>
      </c>
      <c r="O24" s="95">
        <v>0</v>
      </c>
      <c r="P24" s="95">
        <v>0</v>
      </c>
      <c r="Q24" s="95">
        <v>0</v>
      </c>
      <c r="R24" s="95">
        <v>0</v>
      </c>
      <c r="S24" s="96">
        <v>0</v>
      </c>
      <c r="T24" s="96">
        <v>20.24</v>
      </c>
      <c r="U24" s="96">
        <v>0</v>
      </c>
      <c r="V24" s="96">
        <v>0</v>
      </c>
      <c r="W24" s="96">
        <v>20.24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7">
        <v>19638.53</v>
      </c>
      <c r="AE24" s="97">
        <v>0</v>
      </c>
      <c r="AF24" s="97">
        <f>P24+U24-X24-AC24</f>
        <v>0</v>
      </c>
      <c r="AG24" s="96">
        <v>0</v>
      </c>
      <c r="AH24" s="98">
        <v>0</v>
      </c>
      <c r="AI24" s="3"/>
      <c r="AJ24" s="3"/>
      <c r="AK24" s="3"/>
    </row>
    <row r="25" spans="1:37" ht="156.75" customHeight="1">
      <c r="A25" s="33" t="s">
        <v>55</v>
      </c>
      <c r="B25" s="14">
        <v>41632</v>
      </c>
      <c r="C25" s="41" t="s">
        <v>59</v>
      </c>
      <c r="D25" s="12" t="s">
        <v>58</v>
      </c>
      <c r="E25" s="57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94">
        <v>4275</v>
      </c>
      <c r="L25" s="86">
        <v>0.001</v>
      </c>
      <c r="M25" s="41" t="s">
        <v>20</v>
      </c>
      <c r="N25" s="94">
        <v>4749.63</v>
      </c>
      <c r="O25" s="95">
        <v>0</v>
      </c>
      <c r="P25" s="95">
        <v>0</v>
      </c>
      <c r="Q25" s="95">
        <v>0</v>
      </c>
      <c r="R25" s="95">
        <v>0</v>
      </c>
      <c r="S25" s="96">
        <v>0</v>
      </c>
      <c r="T25" s="96">
        <v>4.75</v>
      </c>
      <c r="U25" s="96">
        <v>0</v>
      </c>
      <c r="V25" s="96">
        <v>0</v>
      </c>
      <c r="W25" s="96">
        <v>4.75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7">
        <v>4749.63</v>
      </c>
      <c r="AE25" s="97">
        <v>0</v>
      </c>
      <c r="AF25" s="97">
        <f>P25+U25-X25-AC25</f>
        <v>0</v>
      </c>
      <c r="AG25" s="96">
        <v>0</v>
      </c>
      <c r="AH25" s="98">
        <v>0</v>
      </c>
      <c r="AI25" s="3"/>
      <c r="AJ25" s="3"/>
      <c r="AK25" s="3"/>
    </row>
    <row r="26" spans="1:37" ht="129" customHeight="1">
      <c r="A26" s="33" t="s">
        <v>60</v>
      </c>
      <c r="B26" s="14">
        <v>41800</v>
      </c>
      <c r="C26" s="41" t="s">
        <v>61</v>
      </c>
      <c r="D26" s="59" t="s">
        <v>62</v>
      </c>
      <c r="E26" s="57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94">
        <v>19094</v>
      </c>
      <c r="L26" s="86">
        <v>0.001</v>
      </c>
      <c r="M26" s="41" t="s">
        <v>20</v>
      </c>
      <c r="N26" s="94">
        <v>24409.46</v>
      </c>
      <c r="O26" s="95">
        <v>0</v>
      </c>
      <c r="P26" s="95">
        <v>0</v>
      </c>
      <c r="Q26" s="95">
        <v>0</v>
      </c>
      <c r="R26" s="95">
        <v>0</v>
      </c>
      <c r="S26" s="96">
        <v>0</v>
      </c>
      <c r="T26" s="96">
        <v>24.41</v>
      </c>
      <c r="U26" s="96">
        <v>0</v>
      </c>
      <c r="V26" s="96">
        <v>0</v>
      </c>
      <c r="W26" s="96">
        <v>24.41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7">
        <v>24409.46</v>
      </c>
      <c r="AE26" s="97">
        <v>0</v>
      </c>
      <c r="AF26" s="97">
        <f aca="true" t="shared" si="2" ref="AE26:AF28">P26+U26-X26-AC26</f>
        <v>0</v>
      </c>
      <c r="AG26" s="96">
        <v>0</v>
      </c>
      <c r="AH26" s="98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1" t="s">
        <v>64</v>
      </c>
      <c r="D27" s="12" t="s">
        <v>65</v>
      </c>
      <c r="E27" s="57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94">
        <v>0</v>
      </c>
      <c r="L27" s="19">
        <v>0.055</v>
      </c>
      <c r="M27" s="41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3">
        <f>N27+S27-V27-AA27</f>
        <v>0</v>
      </c>
      <c r="AE27" s="43">
        <f t="shared" si="2"/>
        <v>0</v>
      </c>
      <c r="AF27" s="43">
        <f t="shared" si="2"/>
        <v>0</v>
      </c>
      <c r="AG27" s="42">
        <f>AD27</f>
        <v>0</v>
      </c>
      <c r="AH27" s="44">
        <v>0</v>
      </c>
      <c r="AI27" s="3"/>
      <c r="AJ27" s="3"/>
      <c r="AK27" s="3"/>
    </row>
    <row r="28" spans="1:37" ht="145.5" customHeight="1">
      <c r="A28" s="33" t="s">
        <v>63</v>
      </c>
      <c r="B28" s="14">
        <v>41956</v>
      </c>
      <c r="C28" s="41" t="s">
        <v>69</v>
      </c>
      <c r="D28" s="12" t="s">
        <v>70</v>
      </c>
      <c r="E28" s="57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94">
        <v>18000</v>
      </c>
      <c r="L28" s="86">
        <v>0.001</v>
      </c>
      <c r="M28" s="41" t="s">
        <v>20</v>
      </c>
      <c r="N28" s="94">
        <v>21413.36</v>
      </c>
      <c r="O28" s="95">
        <v>0</v>
      </c>
      <c r="P28" s="95">
        <v>0</v>
      </c>
      <c r="Q28" s="95">
        <v>0</v>
      </c>
      <c r="R28" s="95">
        <v>0</v>
      </c>
      <c r="S28" s="96">
        <v>0</v>
      </c>
      <c r="T28" s="96">
        <v>21.41</v>
      </c>
      <c r="U28" s="96">
        <v>0</v>
      </c>
      <c r="V28" s="96">
        <v>0</v>
      </c>
      <c r="W28" s="96">
        <v>21.41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7">
        <v>21413.36</v>
      </c>
      <c r="AE28" s="97">
        <v>0</v>
      </c>
      <c r="AF28" s="97">
        <f t="shared" si="2"/>
        <v>0</v>
      </c>
      <c r="AG28" s="96">
        <v>0</v>
      </c>
      <c r="AH28" s="98">
        <v>0</v>
      </c>
      <c r="AI28" s="3"/>
      <c r="AJ28" s="3"/>
      <c r="AK28" s="3"/>
    </row>
    <row r="29" spans="1:37" ht="161.25" customHeight="1">
      <c r="A29" s="33" t="s">
        <v>68</v>
      </c>
      <c r="B29" s="14">
        <v>41985</v>
      </c>
      <c r="C29" s="41" t="s">
        <v>71</v>
      </c>
      <c r="D29" s="12" t="s">
        <v>72</v>
      </c>
      <c r="E29" s="57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94">
        <v>8544</v>
      </c>
      <c r="L29" s="86">
        <v>0.001</v>
      </c>
      <c r="M29" s="41" t="s">
        <v>20</v>
      </c>
      <c r="N29" s="94">
        <v>10140.37</v>
      </c>
      <c r="O29" s="95">
        <v>0</v>
      </c>
      <c r="P29" s="95">
        <v>0</v>
      </c>
      <c r="Q29" s="95">
        <v>0</v>
      </c>
      <c r="R29" s="95">
        <v>0</v>
      </c>
      <c r="S29" s="96">
        <v>0</v>
      </c>
      <c r="T29" s="96">
        <v>10.14</v>
      </c>
      <c r="U29" s="96">
        <v>0</v>
      </c>
      <c r="V29" s="96">
        <v>0</v>
      </c>
      <c r="W29" s="96">
        <v>10.14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7">
        <v>10140.37</v>
      </c>
      <c r="AE29" s="97">
        <f>O29+T29-W29-AB29</f>
        <v>0</v>
      </c>
      <c r="AF29" s="97">
        <f>P29+U29-X29-AC29</f>
        <v>0</v>
      </c>
      <c r="AG29" s="96">
        <v>0</v>
      </c>
      <c r="AH29" s="98">
        <v>0</v>
      </c>
      <c r="AI29" s="3"/>
      <c r="AJ29" s="3"/>
      <c r="AK29" s="3"/>
    </row>
    <row r="30" spans="1:38" s="2" customFormat="1" ht="18">
      <c r="A30" s="45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117">
        <f>SUM(K22:K29)</f>
        <v>109534</v>
      </c>
      <c r="L30" s="114"/>
      <c r="M30" s="114"/>
      <c r="N30" s="117">
        <f aca="true" t="shared" si="3" ref="N30:AA30">SUM(N22:N29)</f>
        <v>85651.98999999999</v>
      </c>
      <c r="O30" s="117">
        <f t="shared" si="3"/>
        <v>0</v>
      </c>
      <c r="P30" s="117">
        <f t="shared" si="3"/>
        <v>3523.39</v>
      </c>
      <c r="Q30" s="117">
        <f t="shared" si="3"/>
        <v>0</v>
      </c>
      <c r="R30" s="117">
        <f t="shared" si="3"/>
        <v>0</v>
      </c>
      <c r="S30" s="117">
        <f t="shared" si="3"/>
        <v>0</v>
      </c>
      <c r="T30" s="117">
        <f>SUM(T22:T29)</f>
        <v>86.25</v>
      </c>
      <c r="U30" s="117">
        <f t="shared" si="3"/>
        <v>0</v>
      </c>
      <c r="V30" s="117">
        <f t="shared" si="3"/>
        <v>0</v>
      </c>
      <c r="W30" s="117">
        <f t="shared" si="3"/>
        <v>86.25</v>
      </c>
      <c r="X30" s="117">
        <f t="shared" si="3"/>
        <v>3523.39</v>
      </c>
      <c r="Y30" s="117">
        <f>SUM(Y22:Y29)</f>
        <v>0</v>
      </c>
      <c r="Z30" s="117">
        <f t="shared" si="3"/>
        <v>0</v>
      </c>
      <c r="AA30" s="117">
        <f t="shared" si="3"/>
        <v>0</v>
      </c>
      <c r="AB30" s="117">
        <f aca="true" t="shared" si="4" ref="AB30:AH30">SUM(AB22:AB29)</f>
        <v>0</v>
      </c>
      <c r="AC30" s="117">
        <f t="shared" si="4"/>
        <v>0</v>
      </c>
      <c r="AD30" s="117">
        <f>SUM(AD22:AD29)</f>
        <v>85651.98999999999</v>
      </c>
      <c r="AE30" s="117">
        <f t="shared" si="4"/>
        <v>0</v>
      </c>
      <c r="AF30" s="117">
        <f t="shared" si="4"/>
        <v>0</v>
      </c>
      <c r="AG30" s="117">
        <f t="shared" si="4"/>
        <v>0</v>
      </c>
      <c r="AH30" s="118">
        <f t="shared" si="4"/>
        <v>0</v>
      </c>
      <c r="AK30" s="22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7"/>
      <c r="AK31" s="21"/>
      <c r="AL31" s="22"/>
    </row>
    <row r="32" spans="1:38" ht="181.5" customHeight="1" hidden="1">
      <c r="A32" s="60" t="s">
        <v>50</v>
      </c>
      <c r="B32" s="61" t="s">
        <v>74</v>
      </c>
      <c r="C32" s="62" t="s">
        <v>75</v>
      </c>
      <c r="D32" s="62"/>
      <c r="E32" s="62"/>
      <c r="F32" s="63" t="s">
        <v>19</v>
      </c>
      <c r="G32" s="63" t="s">
        <v>77</v>
      </c>
      <c r="H32" s="62" t="s">
        <v>73</v>
      </c>
      <c r="I32" s="61">
        <v>43097</v>
      </c>
      <c r="J32" s="64"/>
      <c r="K32" s="65">
        <v>0</v>
      </c>
      <c r="L32" s="66">
        <v>0.128</v>
      </c>
      <c r="M32" s="67" t="s">
        <v>20</v>
      </c>
      <c r="N32" s="68">
        <v>0</v>
      </c>
      <c r="O32" s="69">
        <v>0</v>
      </c>
      <c r="P32" s="69">
        <v>0</v>
      </c>
      <c r="Q32" s="69">
        <v>0</v>
      </c>
      <c r="R32" s="69">
        <v>0</v>
      </c>
      <c r="S32" s="70">
        <v>0</v>
      </c>
      <c r="T32" s="70">
        <v>0</v>
      </c>
      <c r="U32" s="70">
        <v>0</v>
      </c>
      <c r="V32" s="70">
        <v>0</v>
      </c>
      <c r="W32" s="70">
        <f>T32</f>
        <v>0</v>
      </c>
      <c r="X32" s="70">
        <v>0</v>
      </c>
      <c r="Y32" s="68">
        <v>0</v>
      </c>
      <c r="Z32" s="70">
        <v>0</v>
      </c>
      <c r="AA32" s="70">
        <v>0</v>
      </c>
      <c r="AB32" s="70">
        <v>0</v>
      </c>
      <c r="AC32" s="70">
        <v>0</v>
      </c>
      <c r="AD32" s="71">
        <f>N32+S32-V32-AA32</f>
        <v>0</v>
      </c>
      <c r="AE32" s="71">
        <v>0</v>
      </c>
      <c r="AF32" s="71">
        <f>P32+U32-X32-AC32</f>
        <v>0</v>
      </c>
      <c r="AG32" s="70">
        <v>0</v>
      </c>
      <c r="AH32" s="72">
        <v>0</v>
      </c>
      <c r="AK32" s="21"/>
      <c r="AL32" s="22"/>
    </row>
    <row r="33" spans="1:54" s="34" customFormat="1" ht="181.5" customHeight="1" hidden="1">
      <c r="A33" s="75" t="s">
        <v>50</v>
      </c>
      <c r="B33" s="80">
        <v>43053</v>
      </c>
      <c r="C33" s="76" t="s">
        <v>76</v>
      </c>
      <c r="D33" s="76"/>
      <c r="E33" s="62"/>
      <c r="F33" s="63" t="s">
        <v>19</v>
      </c>
      <c r="G33" s="63" t="s">
        <v>77</v>
      </c>
      <c r="H33" s="34" t="s">
        <v>78</v>
      </c>
      <c r="I33" s="80">
        <v>43462</v>
      </c>
      <c r="K33" s="81">
        <v>0</v>
      </c>
      <c r="L33" s="82">
        <v>0.105</v>
      </c>
      <c r="M33" s="41" t="s">
        <v>20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42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43">
        <v>0</v>
      </c>
      <c r="AE33" s="81">
        <v>0</v>
      </c>
      <c r="AF33" s="43">
        <f>P33+U33-X33-AC33</f>
        <v>0</v>
      </c>
      <c r="AG33" s="81">
        <v>0</v>
      </c>
      <c r="AH33" s="83">
        <v>0</v>
      </c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</row>
    <row r="34" spans="1:34" s="84" customFormat="1" ht="181.5" customHeight="1">
      <c r="A34" s="87" t="s">
        <v>50</v>
      </c>
      <c r="B34" s="88">
        <v>43431</v>
      </c>
      <c r="C34" s="89" t="s">
        <v>86</v>
      </c>
      <c r="D34" s="89" t="s">
        <v>87</v>
      </c>
      <c r="E34" s="93" t="s">
        <v>88</v>
      </c>
      <c r="F34" s="63" t="s">
        <v>19</v>
      </c>
      <c r="G34" s="63" t="s">
        <v>89</v>
      </c>
      <c r="H34" s="88">
        <v>43431</v>
      </c>
      <c r="I34" s="88">
        <v>43766</v>
      </c>
      <c r="J34" s="90"/>
      <c r="K34" s="99">
        <v>30000</v>
      </c>
      <c r="L34" s="91">
        <v>0.09975</v>
      </c>
      <c r="M34" s="41" t="s">
        <v>20</v>
      </c>
      <c r="N34" s="99">
        <v>30000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1963.57</v>
      </c>
      <c r="U34" s="99">
        <v>0</v>
      </c>
      <c r="V34" s="99">
        <v>30000</v>
      </c>
      <c r="W34" s="102">
        <f>T34</f>
        <v>1963.57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103">
        <v>0</v>
      </c>
      <c r="AE34" s="99">
        <v>0</v>
      </c>
      <c r="AF34" s="103">
        <v>0</v>
      </c>
      <c r="AG34" s="99">
        <v>0</v>
      </c>
      <c r="AH34" s="107">
        <v>0</v>
      </c>
    </row>
    <row r="35" spans="1:34" s="84" customFormat="1" ht="181.5" customHeight="1">
      <c r="A35" s="87" t="s">
        <v>51</v>
      </c>
      <c r="B35" s="88">
        <v>43753</v>
      </c>
      <c r="C35" s="89" t="s">
        <v>93</v>
      </c>
      <c r="D35" s="89" t="s">
        <v>90</v>
      </c>
      <c r="E35" s="89" t="s">
        <v>91</v>
      </c>
      <c r="F35" s="63" t="s">
        <v>19</v>
      </c>
      <c r="G35" s="63" t="s">
        <v>92</v>
      </c>
      <c r="H35" s="88">
        <v>43753</v>
      </c>
      <c r="I35" s="88">
        <v>44165</v>
      </c>
      <c r="J35" s="90"/>
      <c r="K35" s="99">
        <v>15000</v>
      </c>
      <c r="L35" s="91">
        <v>0.08</v>
      </c>
      <c r="M35" s="41" t="s">
        <v>20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f>95.34+101.92</f>
        <v>197.26</v>
      </c>
      <c r="U35" s="99">
        <v>0</v>
      </c>
      <c r="V35" s="99">
        <v>0</v>
      </c>
      <c r="W35" s="102">
        <f>95.34+101.92</f>
        <v>197.26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128">
        <v>15000</v>
      </c>
      <c r="AE35" s="104">
        <v>0</v>
      </c>
      <c r="AF35" s="103">
        <v>0</v>
      </c>
      <c r="AG35" s="99">
        <v>0</v>
      </c>
      <c r="AH35" s="107">
        <v>0</v>
      </c>
    </row>
    <row r="36" spans="1:34" s="84" customFormat="1" ht="181.5" customHeight="1">
      <c r="A36" s="87" t="s">
        <v>52</v>
      </c>
      <c r="B36" s="88">
        <v>43819</v>
      </c>
      <c r="C36" s="89" t="s">
        <v>94</v>
      </c>
      <c r="D36" s="89" t="s">
        <v>95</v>
      </c>
      <c r="E36" s="89" t="s">
        <v>96</v>
      </c>
      <c r="F36" s="63" t="s">
        <v>19</v>
      </c>
      <c r="G36" s="63" t="s">
        <v>92</v>
      </c>
      <c r="H36" s="88">
        <v>43819</v>
      </c>
      <c r="I36" s="88">
        <v>44186</v>
      </c>
      <c r="J36" s="90"/>
      <c r="K36" s="99">
        <v>15000</v>
      </c>
      <c r="L36" s="91">
        <v>0.0796</v>
      </c>
      <c r="M36" s="41" t="s">
        <v>20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26.17</v>
      </c>
      <c r="U36" s="99">
        <v>0</v>
      </c>
      <c r="V36" s="99">
        <v>0</v>
      </c>
      <c r="W36" s="102">
        <v>26.17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128">
        <v>15000</v>
      </c>
      <c r="AE36" s="104">
        <v>0</v>
      </c>
      <c r="AF36" s="103">
        <v>0</v>
      </c>
      <c r="AG36" s="99">
        <v>0</v>
      </c>
      <c r="AH36" s="107">
        <v>0</v>
      </c>
    </row>
    <row r="37" spans="1:38" s="2" customFormat="1" ht="18">
      <c r="A37" s="73" t="s">
        <v>14</v>
      </c>
      <c r="B37" s="74"/>
      <c r="C37" s="74"/>
      <c r="D37" s="74"/>
      <c r="E37" s="46"/>
      <c r="F37" s="46"/>
      <c r="G37" s="46"/>
      <c r="H37" s="74"/>
      <c r="I37" s="74"/>
      <c r="J37" s="74"/>
      <c r="K37" s="100">
        <f>K32+K33+K34+K35+K36</f>
        <v>60000</v>
      </c>
      <c r="L37" s="74"/>
      <c r="M37" s="74"/>
      <c r="N37" s="111">
        <f aca="true" t="shared" si="5" ref="N37:S37">N32+N33+N34+N35</f>
        <v>30000</v>
      </c>
      <c r="O37" s="111">
        <f t="shared" si="5"/>
        <v>0</v>
      </c>
      <c r="P37" s="111">
        <f t="shared" si="5"/>
        <v>0</v>
      </c>
      <c r="Q37" s="111">
        <f t="shared" si="5"/>
        <v>0</v>
      </c>
      <c r="R37" s="111">
        <f t="shared" si="5"/>
        <v>0</v>
      </c>
      <c r="S37" s="111">
        <f t="shared" si="5"/>
        <v>0</v>
      </c>
      <c r="T37" s="111">
        <f>T32+T33+T34+T35+T36</f>
        <v>2187</v>
      </c>
      <c r="U37" s="111">
        <f aca="true" t="shared" si="6" ref="U37:AH37">U32+U33+U34+U35</f>
        <v>0</v>
      </c>
      <c r="V37" s="111">
        <f t="shared" si="6"/>
        <v>30000</v>
      </c>
      <c r="W37" s="111">
        <f>W32+W33+W34+W35+W36</f>
        <v>2187</v>
      </c>
      <c r="X37" s="111">
        <f t="shared" si="6"/>
        <v>0</v>
      </c>
      <c r="Y37" s="111">
        <f t="shared" si="6"/>
        <v>0</v>
      </c>
      <c r="Z37" s="111">
        <f t="shared" si="6"/>
        <v>0</v>
      </c>
      <c r="AA37" s="111">
        <f t="shared" si="6"/>
        <v>0</v>
      </c>
      <c r="AB37" s="111">
        <f t="shared" si="6"/>
        <v>0</v>
      </c>
      <c r="AC37" s="111">
        <f t="shared" si="6"/>
        <v>0</v>
      </c>
      <c r="AD37" s="111">
        <f>AD32+AD33+AD34+AD35+AD36</f>
        <v>30000</v>
      </c>
      <c r="AE37" s="111">
        <f t="shared" si="6"/>
        <v>0</v>
      </c>
      <c r="AF37" s="111">
        <f t="shared" si="6"/>
        <v>0</v>
      </c>
      <c r="AG37" s="111">
        <f t="shared" si="6"/>
        <v>0</v>
      </c>
      <c r="AH37" s="112">
        <f t="shared" si="6"/>
        <v>0</v>
      </c>
      <c r="AK37" s="22"/>
      <c r="AL37" s="22"/>
    </row>
    <row r="38" spans="1:34" ht="15.75">
      <c r="A38" s="39" t="s">
        <v>49</v>
      </c>
      <c r="B38" s="40"/>
      <c r="C38" s="40"/>
      <c r="D38" s="40"/>
      <c r="E38" s="40"/>
      <c r="F38" s="40"/>
      <c r="G38" s="40"/>
      <c r="H38" s="40"/>
      <c r="I38" s="40"/>
      <c r="J38" s="40"/>
      <c r="K38" s="101"/>
      <c r="L38" s="40"/>
      <c r="M38" s="40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5"/>
    </row>
    <row r="39" spans="1:34" s="2" customFormat="1" ht="16.5" thickBot="1">
      <c r="A39" s="108" t="s">
        <v>15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10"/>
      <c r="L39" s="109"/>
      <c r="M39" s="109"/>
      <c r="N39" s="120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2">
        <v>0</v>
      </c>
    </row>
    <row r="40" spans="1:34" s="2" customFormat="1" ht="18.75" customHeight="1" thickBot="1">
      <c r="A40" s="123" t="s">
        <v>16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5">
        <f>K30+K37</f>
        <v>169534</v>
      </c>
      <c r="L40" s="124"/>
      <c r="M40" s="124"/>
      <c r="N40" s="126">
        <f>SUM(N39,N37,N30,N20)</f>
        <v>115651.98999999999</v>
      </c>
      <c r="O40" s="126">
        <f>SUM(O39,O37,O30,O20)</f>
        <v>0</v>
      </c>
      <c r="P40" s="126">
        <f aca="true" t="shared" si="7" ref="P40:AC40">SUM(P39,P37,P30,P20)</f>
        <v>3523.39</v>
      </c>
      <c r="Q40" s="126">
        <f>SUM(Q39,Q37,Q30,Q20)</f>
        <v>0</v>
      </c>
      <c r="R40" s="126">
        <f t="shared" si="7"/>
        <v>0</v>
      </c>
      <c r="S40" s="126">
        <f>SUM(S39,S37,S30,S20)</f>
        <v>0</v>
      </c>
      <c r="T40" s="126">
        <f>SUM(T39,T37,T30,T20)</f>
        <v>2273.25</v>
      </c>
      <c r="U40" s="126">
        <f t="shared" si="7"/>
        <v>0</v>
      </c>
      <c r="V40" s="126">
        <f t="shared" si="7"/>
        <v>30000</v>
      </c>
      <c r="W40" s="126">
        <f>SUM(W39,W37,W30,W20)</f>
        <v>2273.25</v>
      </c>
      <c r="X40" s="126">
        <f t="shared" si="7"/>
        <v>3523.39</v>
      </c>
      <c r="Y40" s="126">
        <f t="shared" si="7"/>
        <v>0</v>
      </c>
      <c r="Z40" s="126">
        <f t="shared" si="7"/>
        <v>0</v>
      </c>
      <c r="AA40" s="126">
        <f t="shared" si="7"/>
        <v>0</v>
      </c>
      <c r="AB40" s="126">
        <f t="shared" si="7"/>
        <v>0</v>
      </c>
      <c r="AC40" s="126">
        <f t="shared" si="7"/>
        <v>0</v>
      </c>
      <c r="AD40" s="126">
        <f>AD37+AD30</f>
        <v>115651.98999999999</v>
      </c>
      <c r="AE40" s="126">
        <f>SUM(AE39,AE37,AE30,AE20)</f>
        <v>0</v>
      </c>
      <c r="AF40" s="126">
        <f>SUM(AF39,AF37,AF30,AF20)</f>
        <v>0</v>
      </c>
      <c r="AG40" s="126">
        <f>SUM(AG39,AG37,AG30,AG20)</f>
        <v>0</v>
      </c>
      <c r="AH40" s="127">
        <f>SUM(AH39,AH37,AH30,AH20)</f>
        <v>0</v>
      </c>
    </row>
    <row r="41" spans="1:34" ht="15.75">
      <c r="A41" s="23"/>
      <c r="B41" s="23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48"/>
      <c r="N41" s="106"/>
      <c r="O41" s="106"/>
      <c r="P41" s="106"/>
      <c r="Q41" s="106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ht="18.75">
      <c r="A42" s="23"/>
      <c r="B42" s="54"/>
      <c r="C42" s="55"/>
      <c r="D42" s="56"/>
      <c r="E42" s="54"/>
      <c r="F42" s="55"/>
      <c r="G42" s="145"/>
      <c r="H42" s="145"/>
      <c r="I42" s="54"/>
      <c r="J42" s="49"/>
      <c r="K42" s="51"/>
      <c r="L42" s="49"/>
      <c r="M42" s="48"/>
      <c r="N42" s="48"/>
      <c r="O42" s="48"/>
      <c r="P42" s="48"/>
      <c r="Q42" s="48"/>
      <c r="R42" s="23"/>
      <c r="S42" s="52"/>
      <c r="T42" s="52"/>
      <c r="U42" s="23"/>
      <c r="V42" s="23"/>
      <c r="W42" s="52"/>
      <c r="X42" s="23"/>
      <c r="Y42" s="23"/>
      <c r="Z42" s="23"/>
      <c r="AA42" s="23"/>
      <c r="AB42" s="23"/>
      <c r="AC42" s="23"/>
      <c r="AD42" s="92"/>
      <c r="AE42" s="23"/>
      <c r="AF42" s="23"/>
      <c r="AG42" s="23"/>
      <c r="AH42" s="23"/>
    </row>
    <row r="43" spans="1:34" ht="18.75">
      <c r="A43" s="23"/>
      <c r="B43" s="54"/>
      <c r="C43" s="55"/>
      <c r="D43" s="55"/>
      <c r="E43" s="55"/>
      <c r="F43" s="55"/>
      <c r="G43" s="55"/>
      <c r="H43" s="55"/>
      <c r="I43" s="55"/>
      <c r="J43" s="49"/>
      <c r="K43" s="49"/>
      <c r="L43" s="49"/>
      <c r="M43" s="48"/>
      <c r="N43" s="48"/>
      <c r="O43" s="48"/>
      <c r="P43" s="48"/>
      <c r="Q43" s="48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8.75">
      <c r="A44" s="23"/>
      <c r="B44" s="54"/>
      <c r="C44" s="56"/>
      <c r="D44" s="56"/>
      <c r="E44" s="56"/>
      <c r="F44" s="56"/>
      <c r="G44" s="56"/>
      <c r="H44" s="56"/>
      <c r="I44" s="56"/>
      <c r="J44" s="50"/>
      <c r="K44" s="149"/>
      <c r="L44" s="149"/>
      <c r="M44" s="149"/>
      <c r="N44" s="50"/>
      <c r="O44" s="50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2:19" ht="18.75">
      <c r="B45" s="54"/>
      <c r="C45" s="21"/>
      <c r="D45" s="21"/>
      <c r="E45" s="21"/>
      <c r="F45" s="21"/>
      <c r="G45" s="144"/>
      <c r="H45" s="144"/>
      <c r="I45" s="54"/>
      <c r="J45" s="7"/>
      <c r="K45" s="7"/>
      <c r="L45" s="7"/>
      <c r="O45" s="7"/>
      <c r="P45" s="7"/>
      <c r="Q45" s="7"/>
      <c r="R45" s="7"/>
      <c r="S45" s="7"/>
    </row>
    <row r="46" spans="2:9" ht="18">
      <c r="B46" s="21"/>
      <c r="C46" s="21"/>
      <c r="D46" s="21"/>
      <c r="E46" s="21"/>
      <c r="F46" s="21"/>
      <c r="G46" s="21"/>
      <c r="H46" s="21"/>
      <c r="I46" s="21"/>
    </row>
    <row r="49" spans="2:3" ht="12.75">
      <c r="B49" s="53"/>
      <c r="C49" s="53"/>
    </row>
    <row r="50" spans="2:3" ht="12.75">
      <c r="B50" s="58"/>
      <c r="C50" s="53"/>
    </row>
    <row r="51" ht="12.75">
      <c r="B51" s="3"/>
    </row>
    <row r="52" ht="12.75">
      <c r="B52" s="3"/>
    </row>
  </sheetData>
  <sheetProtection/>
  <mergeCells count="40">
    <mergeCell ref="I5:J5"/>
    <mergeCell ref="C13:C16"/>
    <mergeCell ref="A9:U9"/>
    <mergeCell ref="B13:B16"/>
    <mergeCell ref="A7:AH7"/>
    <mergeCell ref="A10:N10"/>
    <mergeCell ref="D13:D16"/>
    <mergeCell ref="G13:G16"/>
    <mergeCell ref="K13:K16"/>
    <mergeCell ref="AD13:AH14"/>
    <mergeCell ref="A13:A16"/>
    <mergeCell ref="H13:H16"/>
    <mergeCell ref="AC2:AG2"/>
    <mergeCell ref="AG15:AH15"/>
    <mergeCell ref="V13:Z14"/>
    <mergeCell ref="Y15:Z15"/>
    <mergeCell ref="M13:M16"/>
    <mergeCell ref="G11:H11"/>
    <mergeCell ref="N15:P15"/>
    <mergeCell ref="J4:R4"/>
    <mergeCell ref="K44:M44"/>
    <mergeCell ref="S13:U14"/>
    <mergeCell ref="Q15:R15"/>
    <mergeCell ref="F13:F16"/>
    <mergeCell ref="C41:L41"/>
    <mergeCell ref="AC1:AG1"/>
    <mergeCell ref="AG12:AH12"/>
    <mergeCell ref="V15:X15"/>
    <mergeCell ref="AA15:AC15"/>
    <mergeCell ref="AD15:AF15"/>
    <mergeCell ref="A18:AH18"/>
    <mergeCell ref="N13:R14"/>
    <mergeCell ref="E13:E16"/>
    <mergeCell ref="AA13:AC14"/>
    <mergeCell ref="S15:U15"/>
    <mergeCell ref="G45:H45"/>
    <mergeCell ref="G42:H42"/>
    <mergeCell ref="A21:AH21"/>
    <mergeCell ref="L13:L16"/>
    <mergeCell ref="I13:J1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User</cp:lastModifiedBy>
  <cp:lastPrinted>2020-01-09T08:20:19Z</cp:lastPrinted>
  <dcterms:created xsi:type="dcterms:W3CDTF">2000-10-03T09:28:13Z</dcterms:created>
  <dcterms:modified xsi:type="dcterms:W3CDTF">2020-01-09T08:20:25Z</dcterms:modified>
  <cp:category/>
  <cp:version/>
  <cp:contentType/>
  <cp:contentStatus/>
</cp:coreProperties>
</file>