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2'!$A$2:$AH$44</definedName>
  </definedNames>
  <calcPr fullCalcOnLoad="1"/>
</workbook>
</file>

<file path=xl/sharedStrings.xml><?xml version="1.0" encoding="utf-8"?>
<sst xmlns="http://schemas.openxmlformats.org/spreadsheetml/2006/main" count="145" uniqueCount="97">
  <si>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</si>
  <si>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</si>
  <si>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</si>
  <si>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</si>
  <si>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</si>
  <si>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</si>
  <si>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</si>
  <si>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</si>
  <si>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</si>
  <si>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</si>
  <si>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</si>
  <si>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</si>
  <si>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</si>
  <si>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</si>
  <si>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</si>
  <si>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</si>
  <si>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</si>
  <si>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</si>
  <si>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</si>
  <si>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</si>
  <si>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</si>
  <si>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</si>
  <si>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</si>
  <si>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</si>
  <si>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</si>
  <si>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</si>
  <si>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</si>
  <si>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</si>
  <si>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</si>
  <si>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</si>
  <si>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</si>
  <si>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</si>
  <si>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</si>
  <si>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</si>
  <si>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</si>
  <si>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</si>
  <si>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</si>
  <si>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</si>
  <si>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</si>
  <si>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</si>
  <si>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</si>
  <si>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</si>
  <si>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</si>
  <si>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</si>
  <si>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</si>
  <si>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</si>
  <si>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</si>
  <si>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</si>
  <si>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</si>
  <si>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</si>
  <si>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</si>
  <si>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</si>
  <si>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</si>
  <si>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</si>
  <si>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</si>
  <si>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</si>
  <si>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</si>
  <si>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</si>
  <si>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</si>
  <si>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</si>
  <si>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</si>
  <si>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</si>
  <si>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</si>
  <si>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</si>
  <si>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</si>
  <si>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</si>
  <si>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</si>
  <si>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</si>
  <si>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</si>
  <si>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</si>
  <si>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</si>
  <si>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</si>
  <si>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</si>
  <si>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</si>
  <si>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</si>
  <si>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</si>
  <si>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</si>
  <si>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</si>
  <si>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</si>
  <si>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</si>
  <si>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7.</t>
  </si>
  <si>
    <t>Бюджетный кредит,договор № 7 о предоставлении бюджетного кредита  от 13.07.2022г.</t>
  </si>
  <si>
    <r>
      <t xml:space="preserve"> Распоряжение правительства Иркутской области от 11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июля 2022 года № 372-рп</t>
    </r>
  </si>
  <si>
    <t>04-2-22/0079</t>
  </si>
  <si>
    <r>
      <t xml:space="preserve">Верхний предел долга по муниципальным гарантиям по состоянию на 1 января 2024 года </t>
    </r>
    <r>
      <rPr>
        <b/>
        <sz val="12"/>
        <color indexed="8"/>
        <rFont val="Times New Roman"/>
        <family val="1"/>
      </rPr>
      <t>0 руб.</t>
    </r>
  </si>
  <si>
    <t>8.</t>
  </si>
  <si>
    <t>Управление Федерального казначейства по Иркутской области</t>
  </si>
  <si>
    <t>Бюджетный кредит,договор № 08-06/6 о предоставлении бюджетного кредита на пополнение остатка средств на едином счете бюджета  от 27.04.2023г.</t>
  </si>
  <si>
    <t>04-2-23/0080</t>
  </si>
  <si>
    <t>Решение Думы городского округа муниципального образования "город Саянск" от 29.06.2023 № 81-67-23-25 "О внесении изменений и дополнений в решение Думы городского округа муниципального образования "город Саянск" от 22.12.2022 № 81-67-22-23 "О местном бюджете на 2023 год и на плановый период 2024 и 2025 годов".</t>
  </si>
  <si>
    <r>
      <t xml:space="preserve">Верхний предел муниципального долга по состоянию на 1 января 2024 года </t>
    </r>
    <r>
      <rPr>
        <b/>
        <sz val="12"/>
        <color indexed="8"/>
        <rFont val="Times New Roman"/>
        <family val="1"/>
      </rPr>
      <t>88 174</t>
    </r>
    <r>
      <rPr>
        <b/>
        <sz val="12"/>
        <color indexed="8"/>
        <rFont val="Times New Roman"/>
        <family val="1"/>
      </rPr>
      <t xml:space="preserve"> 0</t>
    </r>
    <r>
      <rPr>
        <b/>
        <sz val="12"/>
        <color indexed="8"/>
        <rFont val="Times New Roman"/>
        <family val="1"/>
      </rPr>
      <t>00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руб.</t>
    </r>
  </si>
  <si>
    <t>9.</t>
  </si>
  <si>
    <t>Дополнительное соглашение № 1 от 16.05.2023</t>
  </si>
  <si>
    <t>Дополнительное соглашение № 2 от 26.07.2023</t>
  </si>
  <si>
    <t>по состоянию на 01.10.2023 года</t>
  </si>
  <si>
    <r>
      <t xml:space="preserve">Предельный объем расходов на обслуживание муниципального долга по состоянию на 01 октября 2023 года </t>
    </r>
    <r>
      <rPr>
        <b/>
        <sz val="12"/>
        <color indexed="8"/>
        <rFont val="Times New Roman"/>
        <family val="1"/>
      </rPr>
      <t>2 242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</si>
  <si>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октября 2023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</si>
</sst>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4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tabSelected="1" view="pageBreakPreview" zoomScale="80" zoomScaleSheetLayoutView="80" zoomScalePageLayoutView="0" workbookViewId="0" topLeftCell="A1">
      <pane ySplit="17" topLeftCell="A18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9.00390625" style="13" customWidth="1"/>
    <col min="2" max="2" width="15.375" style="13" customWidth="1"/>
    <col min="3" max="3" width="11.125" style="13" customWidth="1"/>
    <col min="4" max="4" width="17.00390625" style="13" customWidth="1"/>
    <col min="5" max="5" width="17.875" style="13" customWidth="1"/>
    <col min="6" max="6" width="13.875" style="13" customWidth="1"/>
    <col min="7" max="7" width="15.125" style="13" customWidth="1"/>
    <col min="8" max="8" width="15.00390625" style="13" customWidth="1"/>
    <col min="9" max="9" width="13.375" style="13" customWidth="1"/>
    <col min="10" max="10" width="12.75390625" style="13" customWidth="1"/>
    <col min="11" max="11" width="17.375" style="13" customWidth="1"/>
    <col min="12" max="12" width="12.25390625" style="13" customWidth="1"/>
    <col min="13" max="13" width="8.375" style="13" customWidth="1"/>
    <col min="14" max="14" width="18.125" style="13" customWidth="1"/>
    <col min="15" max="15" width="8.25390625" style="13" bestFit="1" customWidth="1"/>
    <col min="16" max="16" width="7.125" style="13" bestFit="1" customWidth="1"/>
    <col min="17" max="17" width="10.125" style="13" customWidth="1"/>
    <col min="18" max="18" width="8.25390625" style="13" bestFit="1" customWidth="1"/>
    <col min="19" max="19" width="17.00390625" style="13" customWidth="1"/>
    <col min="20" max="20" width="14.125" style="13" customWidth="1"/>
    <col min="21" max="21" width="7.375" style="13" customWidth="1"/>
    <col min="22" max="22" width="15.375" style="13" customWidth="1"/>
    <col min="23" max="23" width="13.625" style="13" customWidth="1"/>
    <col min="24" max="24" width="8.125" style="13" customWidth="1"/>
    <col min="25" max="25" width="9.375" style="13" customWidth="1"/>
    <col min="26" max="26" width="8.25390625" style="13" bestFit="1" customWidth="1"/>
    <col min="27" max="27" width="15.125" style="13" customWidth="1"/>
    <col min="28" max="28" width="11.75390625" style="13" customWidth="1"/>
    <col min="29" max="29" width="8.125" style="13" customWidth="1"/>
    <col min="30" max="30" width="16.00390625" style="13" customWidth="1"/>
    <col min="31" max="31" width="8.625" style="13" customWidth="1"/>
    <col min="32" max="32" width="7.75390625" style="13" customWidth="1"/>
    <col min="33" max="33" width="8.375" style="13" customWidth="1"/>
    <col min="34" max="34" width="8.125" style="13" customWidth="1"/>
    <col min="35" max="35" width="6.125" style="13" customWidth="1"/>
    <col min="36" max="36" width="3.00390625" style="13" customWidth="1"/>
    <col min="37" max="37" width="7.25390625" style="13" customWidth="1"/>
    <col min="38" max="16384" width="9.00390625" style="13" customWidth="1"/>
  </cols>
  <sheetData>
    <row r="1" spans="29:33" ht="11.25" customHeight="1">
      <c r="AC1" s="123"/>
      <c r="AD1" s="123"/>
      <c r="AE1" s="123"/>
      <c r="AF1" s="123"/>
      <c r="AG1" s="123"/>
    </row>
    <row r="2" spans="29:33" ht="6.75" customHeight="1">
      <c r="AC2" s="125"/>
      <c r="AD2" s="125"/>
      <c r="AE2" s="125"/>
      <c r="AF2" s="125"/>
      <c r="AG2" s="125"/>
    </row>
    <row r="3" spans="1:39" ht="18.75">
      <c r="A3" s="8"/>
      <c r="B3" s="8"/>
      <c r="C3" s="8"/>
      <c r="D3" s="8"/>
      <c r="E3" s="8"/>
      <c r="G3" s="57"/>
      <c r="H3" s="58" t="s">
        <v>33</v>
      </c>
      <c r="I3" s="8"/>
      <c r="J3" s="59"/>
      <c r="K3" s="59"/>
      <c r="L3" s="59"/>
      <c r="M3" s="59"/>
      <c r="N3" s="59"/>
      <c r="O3" s="59"/>
      <c r="P3" s="59"/>
      <c r="Q3" s="59"/>
      <c r="R3" s="59"/>
      <c r="S3" s="8"/>
      <c r="T3" s="8"/>
      <c r="U3" s="8"/>
      <c r="V3" s="8"/>
      <c r="W3" s="8"/>
      <c r="X3" s="8"/>
      <c r="Y3" s="8"/>
      <c r="Z3" s="8"/>
      <c r="AA3" s="8"/>
      <c r="AB3" s="8"/>
      <c r="AC3" s="60"/>
      <c r="AD3" s="61" t="s">
        <v>34</v>
      </c>
      <c r="AE3" s="61"/>
      <c r="AF3" s="61"/>
      <c r="AG3" s="8"/>
      <c r="AH3" s="60"/>
      <c r="AJ3" s="33"/>
      <c r="AK3" s="33"/>
      <c r="AL3" s="33"/>
      <c r="AM3" s="33"/>
    </row>
    <row r="4" spans="1:34" ht="15.75">
      <c r="A4" s="8"/>
      <c r="B4" s="8"/>
      <c r="C4" s="57"/>
      <c r="D4" s="8"/>
      <c r="E4" s="8"/>
      <c r="F4" s="8" t="s">
        <v>94</v>
      </c>
      <c r="G4" s="8"/>
      <c r="H4" s="8"/>
      <c r="I4" s="117"/>
      <c r="J4" s="11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60"/>
      <c r="AD4" s="61" t="s">
        <v>35</v>
      </c>
      <c r="AE4" s="61"/>
      <c r="AF4" s="61"/>
      <c r="AG4" s="8"/>
      <c r="AH4" s="60"/>
    </row>
    <row r="5" spans="1:34" ht="15.75">
      <c r="A5" s="8"/>
      <c r="B5" s="8"/>
      <c r="C5" s="57"/>
      <c r="D5" s="8"/>
      <c r="E5" s="8"/>
      <c r="F5" s="8"/>
      <c r="G5" s="8"/>
      <c r="H5" s="8"/>
      <c r="I5" s="62"/>
      <c r="J5" s="6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60"/>
      <c r="AD5" s="61" t="s">
        <v>36</v>
      </c>
      <c r="AE5" s="61"/>
      <c r="AF5" s="61"/>
      <c r="AG5" s="8"/>
      <c r="AH5" s="60"/>
    </row>
    <row r="6" spans="1:34" ht="15.75">
      <c r="A6" s="12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60"/>
      <c r="AD6" s="61" t="s">
        <v>37</v>
      </c>
      <c r="AE6" s="61"/>
      <c r="AF6" s="61"/>
      <c r="AG6" s="61"/>
      <c r="AH6" s="60"/>
    </row>
    <row r="7" spans="1:34" s="89" customFormat="1" ht="39" customHeight="1">
      <c r="A7" s="122" t="s">
        <v>89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ht="16.5" customHeight="1">
      <c r="A8" s="9" t="s">
        <v>90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3.5" customHeight="1">
      <c r="A9" s="90" t="s">
        <v>84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63" customFormat="1" ht="18" customHeight="1">
      <c r="A10" s="90" t="s">
        <v>95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0"/>
      <c r="P10" s="10"/>
      <c r="Q10" s="10"/>
      <c r="R10" s="10"/>
      <c r="S10" s="9"/>
      <c r="T10" s="9"/>
      <c r="U10" s="9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15.75">
      <c r="A11" s="11" t="s">
        <v>96</v>
      </c>
      <c r="B11" s="11"/>
      <c r="C11" s="11"/>
      <c r="D11" s="11"/>
      <c r="E11" s="11"/>
      <c r="F11" s="11"/>
      <c r="G11" s="96">
        <f>AD36</f>
        <v>94170930</v>
      </c>
      <c r="H11" s="96"/>
      <c r="I11" s="12" t="s">
        <v>38</v>
      </c>
      <c r="J11" s="11"/>
      <c r="K11" s="8"/>
      <c r="L11" s="8"/>
      <c r="M11" s="8"/>
      <c r="N11" s="12"/>
      <c r="O11" s="12"/>
      <c r="P11" s="12"/>
      <c r="Q11" s="12"/>
      <c r="R11" s="12"/>
      <c r="S11" s="12"/>
      <c r="T11" s="1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6.5" thickBot="1">
      <c r="A12" s="8"/>
      <c r="B12" s="8"/>
      <c r="C12" s="8"/>
      <c r="D12" s="8"/>
      <c r="E12" s="8" t="s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24" t="s">
        <v>38</v>
      </c>
      <c r="AH12" s="124"/>
    </row>
    <row r="13" spans="1:36" ht="23.25" customHeight="1">
      <c r="A13" s="114" t="s">
        <v>18</v>
      </c>
      <c r="B13" s="92" t="s">
        <v>19</v>
      </c>
      <c r="C13" s="92" t="s">
        <v>2</v>
      </c>
      <c r="D13" s="92" t="s">
        <v>17</v>
      </c>
      <c r="E13" s="92" t="s">
        <v>20</v>
      </c>
      <c r="F13" s="92" t="s">
        <v>46</v>
      </c>
      <c r="G13" s="92" t="s">
        <v>47</v>
      </c>
      <c r="H13" s="92" t="s">
        <v>7</v>
      </c>
      <c r="I13" s="92" t="s">
        <v>32</v>
      </c>
      <c r="J13" s="112"/>
      <c r="K13" s="92" t="s">
        <v>39</v>
      </c>
      <c r="L13" s="92" t="s">
        <v>23</v>
      </c>
      <c r="M13" s="92" t="s">
        <v>6</v>
      </c>
      <c r="N13" s="120" t="s">
        <v>9</v>
      </c>
      <c r="O13" s="120"/>
      <c r="P13" s="120"/>
      <c r="Q13" s="120"/>
      <c r="R13" s="120"/>
      <c r="S13" s="100" t="s">
        <v>24</v>
      </c>
      <c r="T13" s="100"/>
      <c r="U13" s="100"/>
      <c r="V13" s="100" t="s">
        <v>25</v>
      </c>
      <c r="W13" s="100"/>
      <c r="X13" s="100"/>
      <c r="Y13" s="100"/>
      <c r="Z13" s="100"/>
      <c r="AA13" s="100" t="s">
        <v>28</v>
      </c>
      <c r="AB13" s="100"/>
      <c r="AC13" s="100"/>
      <c r="AD13" s="103" t="s">
        <v>5</v>
      </c>
      <c r="AE13" s="103"/>
      <c r="AF13" s="103"/>
      <c r="AG13" s="103"/>
      <c r="AH13" s="104"/>
      <c r="AI13" s="4"/>
      <c r="AJ13" s="4"/>
    </row>
    <row r="14" spans="1:36" ht="12.75">
      <c r="A14" s="115"/>
      <c r="B14" s="93"/>
      <c r="C14" s="93"/>
      <c r="D14" s="93"/>
      <c r="E14" s="91"/>
      <c r="F14" s="91"/>
      <c r="G14" s="91"/>
      <c r="H14" s="93"/>
      <c r="I14" s="93"/>
      <c r="J14" s="93"/>
      <c r="K14" s="118"/>
      <c r="L14" s="91"/>
      <c r="M14" s="91"/>
      <c r="N14" s="121"/>
      <c r="O14" s="121"/>
      <c r="P14" s="121"/>
      <c r="Q14" s="121"/>
      <c r="R14" s="12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5"/>
      <c r="AE14" s="105"/>
      <c r="AF14" s="105"/>
      <c r="AG14" s="105"/>
      <c r="AH14" s="106"/>
      <c r="AI14" s="64"/>
      <c r="AJ14" s="64"/>
    </row>
    <row r="15" spans="1:36" ht="51" customHeight="1">
      <c r="A15" s="115"/>
      <c r="B15" s="93"/>
      <c r="C15" s="93"/>
      <c r="D15" s="93"/>
      <c r="E15" s="91"/>
      <c r="F15" s="91"/>
      <c r="G15" s="91"/>
      <c r="H15" s="93"/>
      <c r="I15" s="93"/>
      <c r="J15" s="93"/>
      <c r="K15" s="118"/>
      <c r="L15" s="91"/>
      <c r="M15" s="91"/>
      <c r="N15" s="91" t="s">
        <v>8</v>
      </c>
      <c r="O15" s="91"/>
      <c r="P15" s="91"/>
      <c r="Q15" s="91" t="s">
        <v>3</v>
      </c>
      <c r="R15" s="91"/>
      <c r="S15" s="93" t="s">
        <v>8</v>
      </c>
      <c r="T15" s="93"/>
      <c r="U15" s="93"/>
      <c r="V15" s="91" t="s">
        <v>8</v>
      </c>
      <c r="W15" s="91"/>
      <c r="X15" s="91"/>
      <c r="Y15" s="91" t="s">
        <v>10</v>
      </c>
      <c r="Z15" s="91"/>
      <c r="AA15" s="93" t="s">
        <v>8</v>
      </c>
      <c r="AB15" s="93"/>
      <c r="AC15" s="93"/>
      <c r="AD15" s="91" t="s">
        <v>26</v>
      </c>
      <c r="AE15" s="91"/>
      <c r="AF15" s="91"/>
      <c r="AG15" s="91" t="s">
        <v>3</v>
      </c>
      <c r="AH15" s="126"/>
      <c r="AI15" s="64"/>
      <c r="AJ15" s="64"/>
    </row>
    <row r="16" spans="1:36" ht="87" customHeight="1" thickBot="1">
      <c r="A16" s="116"/>
      <c r="B16" s="94"/>
      <c r="C16" s="94"/>
      <c r="D16" s="94"/>
      <c r="E16" s="102"/>
      <c r="F16" s="102"/>
      <c r="G16" s="102"/>
      <c r="H16" s="94"/>
      <c r="I16" s="43" t="s">
        <v>21</v>
      </c>
      <c r="J16" s="43" t="s">
        <v>22</v>
      </c>
      <c r="K16" s="119"/>
      <c r="L16" s="102"/>
      <c r="M16" s="102"/>
      <c r="N16" s="43" t="s">
        <v>0</v>
      </c>
      <c r="O16" s="43" t="s">
        <v>40</v>
      </c>
      <c r="P16" s="44" t="s">
        <v>4</v>
      </c>
      <c r="Q16" s="43" t="s">
        <v>0</v>
      </c>
      <c r="R16" s="43" t="s">
        <v>41</v>
      </c>
      <c r="S16" s="43" t="s">
        <v>0</v>
      </c>
      <c r="T16" s="43" t="s">
        <v>27</v>
      </c>
      <c r="U16" s="43" t="s">
        <v>4</v>
      </c>
      <c r="V16" s="43" t="s">
        <v>0</v>
      </c>
      <c r="W16" s="43" t="s">
        <v>27</v>
      </c>
      <c r="X16" s="43" t="s">
        <v>4</v>
      </c>
      <c r="Y16" s="43" t="s">
        <v>42</v>
      </c>
      <c r="Z16" s="43" t="s">
        <v>43</v>
      </c>
      <c r="AA16" s="43" t="s">
        <v>44</v>
      </c>
      <c r="AB16" s="43" t="s">
        <v>45</v>
      </c>
      <c r="AC16" s="43" t="s">
        <v>4</v>
      </c>
      <c r="AD16" s="43" t="s">
        <v>0</v>
      </c>
      <c r="AE16" s="43" t="s">
        <v>45</v>
      </c>
      <c r="AF16" s="43" t="s">
        <v>4</v>
      </c>
      <c r="AG16" s="43" t="s">
        <v>44</v>
      </c>
      <c r="AH16" s="45" t="s">
        <v>27</v>
      </c>
      <c r="AI16" s="2"/>
      <c r="AJ16" s="1"/>
    </row>
    <row r="17" spans="1:36" ht="15" customHeight="1" thickBot="1">
      <c r="A17" s="65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f>O17+1</f>
        <v>16</v>
      </c>
      <c r="Q17" s="46">
        <f>P17+1</f>
        <v>17</v>
      </c>
      <c r="R17" s="46">
        <v>18</v>
      </c>
      <c r="S17" s="46">
        <v>19</v>
      </c>
      <c r="T17" s="46">
        <v>20</v>
      </c>
      <c r="U17" s="46">
        <f aca="true" t="shared" si="0" ref="U17:AG17">T17+1</f>
        <v>21</v>
      </c>
      <c r="V17" s="46">
        <f t="shared" si="0"/>
        <v>22</v>
      </c>
      <c r="W17" s="46">
        <v>23</v>
      </c>
      <c r="X17" s="46">
        <f t="shared" si="0"/>
        <v>24</v>
      </c>
      <c r="Y17" s="46">
        <f t="shared" si="0"/>
        <v>25</v>
      </c>
      <c r="Z17" s="46">
        <v>26</v>
      </c>
      <c r="AA17" s="46">
        <v>27</v>
      </c>
      <c r="AB17" s="46">
        <v>28</v>
      </c>
      <c r="AC17" s="46">
        <v>29</v>
      </c>
      <c r="AD17" s="46">
        <v>30</v>
      </c>
      <c r="AE17" s="46">
        <v>31</v>
      </c>
      <c r="AF17" s="46">
        <f t="shared" si="0"/>
        <v>32</v>
      </c>
      <c r="AG17" s="46">
        <f t="shared" si="0"/>
        <v>33</v>
      </c>
      <c r="AH17" s="47">
        <v>34</v>
      </c>
      <c r="AI17" s="3"/>
      <c r="AJ17" s="3"/>
    </row>
    <row r="18" spans="1:37" ht="15.75">
      <c r="A18" s="97" t="s">
        <v>29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9"/>
      <c r="AI18" s="66"/>
      <c r="AJ18" s="66"/>
      <c r="AK18" s="66"/>
    </row>
    <row r="19" spans="1:37" s="33" customFormat="1" ht="15.75">
      <c r="A19" s="37" t="s">
        <v>11</v>
      </c>
      <c r="B19" s="6"/>
      <c r="C19" s="6"/>
      <c r="D19" s="6"/>
      <c r="E19" s="6"/>
      <c r="F19" s="6"/>
      <c r="G19" s="6"/>
      <c r="H19" s="29"/>
      <c r="I19" s="29"/>
      <c r="J19" s="30"/>
      <c r="K19" s="30"/>
      <c r="L19" s="30"/>
      <c r="M19" s="30"/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8">
        <v>0</v>
      </c>
      <c r="AI19" s="5"/>
      <c r="AJ19" s="67"/>
      <c r="AK19" s="67"/>
    </row>
    <row r="20" spans="1:37" ht="15.75">
      <c r="A20" s="109" t="s">
        <v>30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1"/>
      <c r="AI20" s="68"/>
      <c r="AJ20" s="68"/>
      <c r="AK20" s="68"/>
    </row>
    <row r="21" spans="1:37" ht="147" customHeight="1">
      <c r="A21" s="15" t="s">
        <v>31</v>
      </c>
      <c r="B21" s="16">
        <v>41512</v>
      </c>
      <c r="C21" s="17" t="s">
        <v>50</v>
      </c>
      <c r="D21" s="18" t="s">
        <v>51</v>
      </c>
      <c r="E21" s="18" t="s">
        <v>52</v>
      </c>
      <c r="F21" s="18" t="s">
        <v>15</v>
      </c>
      <c r="G21" s="18" t="s">
        <v>53</v>
      </c>
      <c r="H21" s="16">
        <v>41512</v>
      </c>
      <c r="I21" s="16" t="s">
        <v>54</v>
      </c>
      <c r="J21" s="19"/>
      <c r="K21" s="20">
        <v>14666000</v>
      </c>
      <c r="L21" s="21">
        <v>0.001</v>
      </c>
      <c r="M21" s="17" t="s">
        <v>16</v>
      </c>
      <c r="N21" s="20">
        <v>3975479.24</v>
      </c>
      <c r="O21" s="24">
        <v>0</v>
      </c>
      <c r="P21" s="24">
        <v>0</v>
      </c>
      <c r="Q21" s="24">
        <v>0</v>
      </c>
      <c r="R21" s="24">
        <v>0</v>
      </c>
      <c r="S21" s="20">
        <v>744.26</v>
      </c>
      <c r="T21" s="20">
        <f>744.26+1544.66</f>
        <v>2288.92</v>
      </c>
      <c r="U21" s="20">
        <v>0</v>
      </c>
      <c r="V21" s="20">
        <v>967071.7</v>
      </c>
      <c r="W21" s="20">
        <v>1544.66</v>
      </c>
      <c r="X21" s="20">
        <v>0</v>
      </c>
      <c r="Y21" s="20">
        <v>0</v>
      </c>
      <c r="Z21" s="20">
        <v>0</v>
      </c>
      <c r="AA21" s="20">
        <v>2042080.1</v>
      </c>
      <c r="AB21" s="20">
        <v>744.26</v>
      </c>
      <c r="AC21" s="20">
        <v>0</v>
      </c>
      <c r="AD21" s="25">
        <f>N21+S21-V21-AA21</f>
        <v>967071.6999999997</v>
      </c>
      <c r="AE21" s="25">
        <v>0</v>
      </c>
      <c r="AF21" s="25">
        <v>0</v>
      </c>
      <c r="AG21" s="20">
        <v>0</v>
      </c>
      <c r="AH21" s="26">
        <v>0</v>
      </c>
      <c r="AI21" s="68"/>
      <c r="AJ21" s="68"/>
      <c r="AK21" s="68"/>
    </row>
    <row r="22" spans="1:37" ht="139.5" customHeight="1">
      <c r="A22" s="15" t="s">
        <v>55</v>
      </c>
      <c r="B22" s="16">
        <v>41611</v>
      </c>
      <c r="C22" s="17" t="s">
        <v>56</v>
      </c>
      <c r="D22" s="18" t="s">
        <v>57</v>
      </c>
      <c r="E22" s="18" t="s">
        <v>58</v>
      </c>
      <c r="F22" s="18" t="s">
        <v>15</v>
      </c>
      <c r="G22" s="18" t="s">
        <v>53</v>
      </c>
      <c r="H22" s="16">
        <v>41611</v>
      </c>
      <c r="I22" s="16" t="s">
        <v>54</v>
      </c>
      <c r="J22" s="19"/>
      <c r="K22" s="20">
        <v>18094000</v>
      </c>
      <c r="L22" s="21">
        <v>0.001</v>
      </c>
      <c r="M22" s="17" t="s">
        <v>16</v>
      </c>
      <c r="N22" s="20">
        <v>15076882.51</v>
      </c>
      <c r="O22" s="24">
        <v>0</v>
      </c>
      <c r="P22" s="24">
        <v>0</v>
      </c>
      <c r="Q22" s="24">
        <v>0</v>
      </c>
      <c r="R22" s="24">
        <v>0</v>
      </c>
      <c r="S22" s="20">
        <v>2822.61</v>
      </c>
      <c r="T22" s="20">
        <f>2822.61+5791.45</f>
        <v>8614.06</v>
      </c>
      <c r="U22" s="20">
        <v>0</v>
      </c>
      <c r="V22" s="20">
        <f>1300289.97+2000000+325575.73</f>
        <v>3625865.6999999997</v>
      </c>
      <c r="W22" s="20">
        <v>5791.45</v>
      </c>
      <c r="X22" s="20">
        <v>0</v>
      </c>
      <c r="Y22" s="20">
        <v>0</v>
      </c>
      <c r="Z22" s="20">
        <v>0</v>
      </c>
      <c r="AA22" s="20">
        <v>7827973.72</v>
      </c>
      <c r="AB22" s="20">
        <v>2822.61</v>
      </c>
      <c r="AC22" s="20">
        <v>0</v>
      </c>
      <c r="AD22" s="25">
        <f aca="true" t="shared" si="1" ref="AD22:AD29">N22+S22-V22-AA22</f>
        <v>3625865.7</v>
      </c>
      <c r="AE22" s="25">
        <v>0</v>
      </c>
      <c r="AF22" s="25">
        <f aca="true" t="shared" si="2" ref="AF22:AF29">P22+U22-X22-AC22</f>
        <v>0</v>
      </c>
      <c r="AG22" s="20">
        <v>0</v>
      </c>
      <c r="AH22" s="26">
        <v>0</v>
      </c>
      <c r="AI22" s="68"/>
      <c r="AJ22" s="68"/>
      <c r="AK22" s="68"/>
    </row>
    <row r="23" spans="1:37" ht="132.75" customHeight="1">
      <c r="A23" s="15" t="s">
        <v>59</v>
      </c>
      <c r="B23" s="16">
        <v>41632</v>
      </c>
      <c r="C23" s="17" t="s">
        <v>60</v>
      </c>
      <c r="D23" s="18" t="s">
        <v>61</v>
      </c>
      <c r="E23" s="22" t="s">
        <v>62</v>
      </c>
      <c r="F23" s="18" t="s">
        <v>15</v>
      </c>
      <c r="G23" s="18" t="s">
        <v>53</v>
      </c>
      <c r="H23" s="16">
        <v>41632</v>
      </c>
      <c r="I23" s="16" t="s">
        <v>54</v>
      </c>
      <c r="J23" s="19"/>
      <c r="K23" s="20">
        <v>4275000</v>
      </c>
      <c r="L23" s="21">
        <v>0.001</v>
      </c>
      <c r="M23" s="17" t="s">
        <v>16</v>
      </c>
      <c r="N23" s="20">
        <v>3166417.27</v>
      </c>
      <c r="O23" s="24">
        <v>0</v>
      </c>
      <c r="P23" s="24">
        <v>0</v>
      </c>
      <c r="Q23" s="24">
        <v>0</v>
      </c>
      <c r="R23" s="24">
        <v>0</v>
      </c>
      <c r="S23" s="20">
        <v>592.8</v>
      </c>
      <c r="T23" s="20">
        <f>592.8+1170.21</f>
        <v>1763.01</v>
      </c>
      <c r="U23" s="20">
        <v>0</v>
      </c>
      <c r="V23" s="20">
        <v>732638.33</v>
      </c>
      <c r="W23" s="20">
        <v>1170.21</v>
      </c>
      <c r="X23" s="20">
        <v>0</v>
      </c>
      <c r="Y23" s="20">
        <v>0</v>
      </c>
      <c r="Z23" s="20">
        <v>0</v>
      </c>
      <c r="AA23" s="20">
        <v>1701733.42</v>
      </c>
      <c r="AB23" s="20">
        <v>592.8</v>
      </c>
      <c r="AC23" s="20">
        <v>0</v>
      </c>
      <c r="AD23" s="25">
        <f t="shared" si="1"/>
        <v>732638.3199999998</v>
      </c>
      <c r="AE23" s="25">
        <v>0</v>
      </c>
      <c r="AF23" s="25">
        <f t="shared" si="2"/>
        <v>0</v>
      </c>
      <c r="AG23" s="20">
        <v>0</v>
      </c>
      <c r="AH23" s="26">
        <v>0</v>
      </c>
      <c r="AI23" s="68"/>
      <c r="AJ23" s="68"/>
      <c r="AK23" s="68"/>
    </row>
    <row r="24" spans="1:37" ht="127.5" customHeight="1">
      <c r="A24" s="15" t="s">
        <v>63</v>
      </c>
      <c r="B24" s="16">
        <v>41800</v>
      </c>
      <c r="C24" s="17" t="s">
        <v>64</v>
      </c>
      <c r="D24" s="23" t="s">
        <v>65</v>
      </c>
      <c r="E24" s="22" t="s">
        <v>66</v>
      </c>
      <c r="F24" s="18" t="s">
        <v>15</v>
      </c>
      <c r="G24" s="18" t="s">
        <v>53</v>
      </c>
      <c r="H24" s="16">
        <v>41800</v>
      </c>
      <c r="I24" s="16" t="s">
        <v>54</v>
      </c>
      <c r="J24" s="19"/>
      <c r="K24" s="20">
        <v>19094000</v>
      </c>
      <c r="L24" s="21">
        <v>0.001</v>
      </c>
      <c r="M24" s="17" t="s">
        <v>16</v>
      </c>
      <c r="N24" s="20">
        <v>18307098.42</v>
      </c>
      <c r="O24" s="24">
        <v>0</v>
      </c>
      <c r="P24" s="24">
        <v>0</v>
      </c>
      <c r="Q24" s="24">
        <v>0</v>
      </c>
      <c r="R24" s="24">
        <v>0</v>
      </c>
      <c r="S24" s="20">
        <v>15632.07</v>
      </c>
      <c r="T24" s="20">
        <v>15632.07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9870053.82</v>
      </c>
      <c r="AB24" s="20">
        <v>15632.07</v>
      </c>
      <c r="AC24" s="20">
        <v>0</v>
      </c>
      <c r="AD24" s="25">
        <f t="shared" si="1"/>
        <v>8452676.670000002</v>
      </c>
      <c r="AE24" s="25">
        <v>0</v>
      </c>
      <c r="AF24" s="25">
        <f t="shared" si="2"/>
        <v>0</v>
      </c>
      <c r="AG24" s="20">
        <v>0</v>
      </c>
      <c r="AH24" s="26">
        <v>0</v>
      </c>
      <c r="AI24" s="68"/>
      <c r="AJ24" s="68"/>
      <c r="AK24" s="68"/>
    </row>
    <row r="25" spans="1:37" ht="132" customHeight="1">
      <c r="A25" s="15" t="s">
        <v>67</v>
      </c>
      <c r="B25" s="16">
        <v>41956</v>
      </c>
      <c r="C25" s="17" t="s">
        <v>68</v>
      </c>
      <c r="D25" s="18" t="s">
        <v>69</v>
      </c>
      <c r="E25" s="22" t="s">
        <v>70</v>
      </c>
      <c r="F25" s="18" t="s">
        <v>15</v>
      </c>
      <c r="G25" s="18" t="s">
        <v>53</v>
      </c>
      <c r="H25" s="16">
        <v>41956</v>
      </c>
      <c r="I25" s="16" t="s">
        <v>54</v>
      </c>
      <c r="J25" s="19"/>
      <c r="K25" s="20">
        <v>18000000</v>
      </c>
      <c r="L25" s="21">
        <v>0.001</v>
      </c>
      <c r="M25" s="17" t="s">
        <v>16</v>
      </c>
      <c r="N25" s="20">
        <v>16060019.79</v>
      </c>
      <c r="O25" s="24">
        <v>0</v>
      </c>
      <c r="P25" s="24">
        <v>0</v>
      </c>
      <c r="Q25" s="24">
        <v>0</v>
      </c>
      <c r="R25" s="24">
        <v>0</v>
      </c>
      <c r="S25" s="20">
        <v>13713.35</v>
      </c>
      <c r="T25" s="20">
        <v>13713.35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8508667.08</v>
      </c>
      <c r="AB25" s="20">
        <v>13713.35</v>
      </c>
      <c r="AC25" s="20">
        <v>0</v>
      </c>
      <c r="AD25" s="25">
        <f t="shared" si="1"/>
        <v>7565066.059999999</v>
      </c>
      <c r="AE25" s="25">
        <v>0</v>
      </c>
      <c r="AF25" s="25">
        <f t="shared" si="2"/>
        <v>0</v>
      </c>
      <c r="AG25" s="20">
        <v>0</v>
      </c>
      <c r="AH25" s="26">
        <v>0</v>
      </c>
      <c r="AI25" s="68"/>
      <c r="AJ25" s="68"/>
      <c r="AK25" s="68"/>
    </row>
    <row r="26" spans="1:37" ht="134.25" customHeight="1">
      <c r="A26" s="15" t="s">
        <v>71</v>
      </c>
      <c r="B26" s="16">
        <v>41985</v>
      </c>
      <c r="C26" s="17" t="s">
        <v>72</v>
      </c>
      <c r="D26" s="18" t="s">
        <v>73</v>
      </c>
      <c r="E26" s="22" t="s">
        <v>74</v>
      </c>
      <c r="F26" s="18" t="s">
        <v>15</v>
      </c>
      <c r="G26" s="18" t="s">
        <v>53</v>
      </c>
      <c r="H26" s="16">
        <v>41985</v>
      </c>
      <c r="I26" s="16" t="s">
        <v>54</v>
      </c>
      <c r="J26" s="19"/>
      <c r="K26" s="20">
        <v>8544000</v>
      </c>
      <c r="L26" s="21">
        <v>0.001</v>
      </c>
      <c r="M26" s="17" t="s">
        <v>16</v>
      </c>
      <c r="N26" s="20">
        <v>7605277.74</v>
      </c>
      <c r="O26" s="24">
        <v>0</v>
      </c>
      <c r="P26" s="24">
        <v>0</v>
      </c>
      <c r="Q26" s="24">
        <v>0</v>
      </c>
      <c r="R26" s="24">
        <v>0</v>
      </c>
      <c r="S26" s="20">
        <v>6494</v>
      </c>
      <c r="T26" s="20">
        <v>6494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4084160.19</v>
      </c>
      <c r="AB26" s="20">
        <v>6494</v>
      </c>
      <c r="AC26" s="20">
        <v>0</v>
      </c>
      <c r="AD26" s="25">
        <f t="shared" si="1"/>
        <v>3527611.5500000003</v>
      </c>
      <c r="AE26" s="25">
        <v>0</v>
      </c>
      <c r="AF26" s="25">
        <f t="shared" si="2"/>
        <v>0</v>
      </c>
      <c r="AG26" s="20">
        <v>0</v>
      </c>
      <c r="AH26" s="26">
        <v>0</v>
      </c>
      <c r="AI26" s="68"/>
      <c r="AJ26" s="68"/>
      <c r="AK26" s="68"/>
    </row>
    <row r="27" spans="1:37" ht="175.5" customHeight="1">
      <c r="A27" s="15" t="s">
        <v>80</v>
      </c>
      <c r="B27" s="16">
        <v>44755</v>
      </c>
      <c r="C27" s="17" t="s">
        <v>83</v>
      </c>
      <c r="D27" s="18" t="s">
        <v>81</v>
      </c>
      <c r="E27" s="22" t="s">
        <v>82</v>
      </c>
      <c r="F27" s="18" t="s">
        <v>15</v>
      </c>
      <c r="G27" s="18" t="s">
        <v>53</v>
      </c>
      <c r="H27" s="16">
        <v>44755</v>
      </c>
      <c r="I27" s="16">
        <v>46580</v>
      </c>
      <c r="J27" s="19"/>
      <c r="K27" s="20">
        <v>49300000</v>
      </c>
      <c r="L27" s="21">
        <v>0.001</v>
      </c>
      <c r="M27" s="17" t="s">
        <v>16</v>
      </c>
      <c r="N27" s="20">
        <v>49300000</v>
      </c>
      <c r="O27" s="24">
        <v>0</v>
      </c>
      <c r="P27" s="24">
        <v>0</v>
      </c>
      <c r="Q27" s="24">
        <v>0</v>
      </c>
      <c r="R27" s="24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5">
        <f t="shared" si="1"/>
        <v>49300000</v>
      </c>
      <c r="AE27" s="25">
        <v>0</v>
      </c>
      <c r="AF27" s="25">
        <f t="shared" si="2"/>
        <v>0</v>
      </c>
      <c r="AG27" s="20">
        <v>0</v>
      </c>
      <c r="AH27" s="26">
        <v>0</v>
      </c>
      <c r="AI27" s="68"/>
      <c r="AJ27" s="68"/>
      <c r="AK27" s="68"/>
    </row>
    <row r="28" spans="1:37" ht="175.5" customHeight="1">
      <c r="A28" s="15" t="s">
        <v>85</v>
      </c>
      <c r="B28" s="16">
        <v>45043</v>
      </c>
      <c r="C28" s="17" t="s">
        <v>88</v>
      </c>
      <c r="D28" s="18" t="s">
        <v>87</v>
      </c>
      <c r="E28" s="22" t="s">
        <v>92</v>
      </c>
      <c r="F28" s="18" t="s">
        <v>15</v>
      </c>
      <c r="G28" s="18" t="s">
        <v>86</v>
      </c>
      <c r="H28" s="16">
        <v>45062</v>
      </c>
      <c r="I28" s="16">
        <v>45230</v>
      </c>
      <c r="J28" s="19"/>
      <c r="K28" s="20">
        <v>10000000</v>
      </c>
      <c r="L28" s="21">
        <v>0.001</v>
      </c>
      <c r="M28" s="17" t="s">
        <v>16</v>
      </c>
      <c r="N28" s="20">
        <v>0</v>
      </c>
      <c r="O28" s="24">
        <v>0</v>
      </c>
      <c r="P28" s="24">
        <v>0</v>
      </c>
      <c r="Q28" s="24">
        <v>0</v>
      </c>
      <c r="R28" s="24">
        <v>0</v>
      </c>
      <c r="S28" s="20">
        <v>10000000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5">
        <f t="shared" si="1"/>
        <v>10000000</v>
      </c>
      <c r="AE28" s="25">
        <v>0</v>
      </c>
      <c r="AF28" s="25">
        <f t="shared" si="2"/>
        <v>0</v>
      </c>
      <c r="AG28" s="20">
        <v>0</v>
      </c>
      <c r="AH28" s="26">
        <v>0</v>
      </c>
      <c r="AI28" s="68"/>
      <c r="AJ28" s="68"/>
      <c r="AK28" s="68"/>
    </row>
    <row r="29" spans="1:37" ht="175.5" customHeight="1">
      <c r="A29" s="15" t="s">
        <v>91</v>
      </c>
      <c r="B29" s="16">
        <v>45043</v>
      </c>
      <c r="C29" s="17" t="s">
        <v>88</v>
      </c>
      <c r="D29" s="18" t="s">
        <v>87</v>
      </c>
      <c r="E29" s="22" t="s">
        <v>93</v>
      </c>
      <c r="F29" s="18" t="s">
        <v>15</v>
      </c>
      <c r="G29" s="18" t="s">
        <v>86</v>
      </c>
      <c r="H29" s="16">
        <v>45133</v>
      </c>
      <c r="I29" s="16">
        <v>45230</v>
      </c>
      <c r="J29" s="19"/>
      <c r="K29" s="20">
        <v>10000000</v>
      </c>
      <c r="L29" s="21">
        <v>0.001</v>
      </c>
      <c r="M29" s="17" t="s">
        <v>16</v>
      </c>
      <c r="N29" s="20">
        <v>0</v>
      </c>
      <c r="O29" s="24">
        <v>0</v>
      </c>
      <c r="P29" s="24">
        <v>0</v>
      </c>
      <c r="Q29" s="24">
        <v>0</v>
      </c>
      <c r="R29" s="24">
        <v>0</v>
      </c>
      <c r="S29" s="20">
        <v>10000000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5">
        <f t="shared" si="1"/>
        <v>10000000</v>
      </c>
      <c r="AE29" s="25">
        <v>0</v>
      </c>
      <c r="AF29" s="25">
        <f t="shared" si="2"/>
        <v>0</v>
      </c>
      <c r="AG29" s="20">
        <v>0</v>
      </c>
      <c r="AH29" s="26">
        <v>0</v>
      </c>
      <c r="AI29" s="68"/>
      <c r="AJ29" s="68"/>
      <c r="AK29" s="68"/>
    </row>
    <row r="30" spans="1:38" s="69" customFormat="1" ht="18">
      <c r="A30" s="39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8">
        <f>SUM(K21:K29)</f>
        <v>151973000</v>
      </c>
      <c r="L30" s="28"/>
      <c r="M30" s="28"/>
      <c r="N30" s="28">
        <f>SUM(N21:N29)</f>
        <v>113491174.97</v>
      </c>
      <c r="O30" s="28">
        <f>SUM(O21:O26)</f>
        <v>0</v>
      </c>
      <c r="P30" s="28">
        <f>SUM(P21:P26)</f>
        <v>0</v>
      </c>
      <c r="Q30" s="28">
        <f>SUM(Q21:Q26)</f>
        <v>0</v>
      </c>
      <c r="R30" s="28">
        <f>SUM(R21:R26)</f>
        <v>0</v>
      </c>
      <c r="S30" s="28">
        <f aca="true" t="shared" si="3" ref="S30:AH30">SUM(S21:S29)</f>
        <v>20039999.09</v>
      </c>
      <c r="T30" s="28">
        <f t="shared" si="3"/>
        <v>48505.409999999996</v>
      </c>
      <c r="U30" s="28">
        <f t="shared" si="3"/>
        <v>0</v>
      </c>
      <c r="V30" s="28">
        <f t="shared" si="3"/>
        <v>5325575.7299999995</v>
      </c>
      <c r="W30" s="28">
        <f t="shared" si="3"/>
        <v>8506.32</v>
      </c>
      <c r="X30" s="28">
        <f t="shared" si="3"/>
        <v>0</v>
      </c>
      <c r="Y30" s="28">
        <f t="shared" si="3"/>
        <v>0</v>
      </c>
      <c r="Z30" s="28">
        <f t="shared" si="3"/>
        <v>0</v>
      </c>
      <c r="AA30" s="28">
        <f t="shared" si="3"/>
        <v>34034668.33</v>
      </c>
      <c r="AB30" s="28">
        <f t="shared" si="3"/>
        <v>39999.09</v>
      </c>
      <c r="AC30" s="28">
        <f t="shared" si="3"/>
        <v>0</v>
      </c>
      <c r="AD30" s="28">
        <f t="shared" si="3"/>
        <v>94170930</v>
      </c>
      <c r="AE30" s="28">
        <f t="shared" si="3"/>
        <v>0</v>
      </c>
      <c r="AF30" s="28">
        <f t="shared" si="3"/>
        <v>0</v>
      </c>
      <c r="AG30" s="28">
        <f t="shared" si="3"/>
        <v>0</v>
      </c>
      <c r="AH30" s="40">
        <f t="shared" si="3"/>
        <v>0</v>
      </c>
      <c r="AK30" s="70"/>
      <c r="AL30" s="70"/>
    </row>
    <row r="31" spans="1:37" ht="15.75">
      <c r="A31" s="109" t="s">
        <v>76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1"/>
      <c r="AI31" s="68"/>
      <c r="AJ31" s="68"/>
      <c r="AK31" s="68"/>
    </row>
    <row r="32" spans="1:38" ht="106.5" customHeight="1" hidden="1">
      <c r="A32" s="15" t="s">
        <v>31</v>
      </c>
      <c r="B32" s="35"/>
      <c r="C32" s="14"/>
      <c r="D32" s="14"/>
      <c r="E32" s="14"/>
      <c r="F32" s="18"/>
      <c r="G32" s="18"/>
      <c r="H32" s="35"/>
      <c r="I32" s="35"/>
      <c r="J32" s="14"/>
      <c r="K32" s="32"/>
      <c r="L32" s="36"/>
      <c r="M32" s="17"/>
      <c r="N32" s="32"/>
      <c r="O32" s="32">
        <v>0</v>
      </c>
      <c r="P32" s="32">
        <v>0</v>
      </c>
      <c r="Q32" s="32">
        <v>0</v>
      </c>
      <c r="R32" s="32">
        <v>0</v>
      </c>
      <c r="S32" s="32"/>
      <c r="T32" s="32"/>
      <c r="U32" s="32">
        <v>0</v>
      </c>
      <c r="V32" s="32"/>
      <c r="W32" s="20"/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25">
        <f>N32-V32</f>
        <v>0</v>
      </c>
      <c r="AE32" s="32">
        <v>0</v>
      </c>
      <c r="AF32" s="25">
        <v>0</v>
      </c>
      <c r="AG32" s="32">
        <v>0</v>
      </c>
      <c r="AH32" s="41">
        <v>0</v>
      </c>
      <c r="AK32" s="71"/>
      <c r="AL32" s="72"/>
    </row>
    <row r="33" spans="1:38" s="33" customFormat="1" ht="18">
      <c r="A33" s="39" t="s">
        <v>75</v>
      </c>
      <c r="B33" s="27"/>
      <c r="C33" s="7"/>
      <c r="D33" s="7"/>
      <c r="E33" s="7"/>
      <c r="F33" s="7"/>
      <c r="G33" s="7"/>
      <c r="H33" s="7"/>
      <c r="I33" s="7"/>
      <c r="J33" s="7"/>
      <c r="K33" s="28">
        <f>SUM(K32:K32)</f>
        <v>0</v>
      </c>
      <c r="L33" s="7"/>
      <c r="M33" s="7"/>
      <c r="N33" s="28">
        <f aca="true" t="shared" si="4" ref="N33:AH33">SUM(N32:N32)</f>
        <v>0</v>
      </c>
      <c r="O33" s="28">
        <f t="shared" si="4"/>
        <v>0</v>
      </c>
      <c r="P33" s="28">
        <f t="shared" si="4"/>
        <v>0</v>
      </c>
      <c r="Q33" s="28">
        <f t="shared" si="4"/>
        <v>0</v>
      </c>
      <c r="R33" s="28">
        <f t="shared" si="4"/>
        <v>0</v>
      </c>
      <c r="S33" s="28">
        <f t="shared" si="4"/>
        <v>0</v>
      </c>
      <c r="T33" s="28">
        <f t="shared" si="4"/>
        <v>0</v>
      </c>
      <c r="U33" s="28">
        <f t="shared" si="4"/>
        <v>0</v>
      </c>
      <c r="V33" s="28">
        <f t="shared" si="4"/>
        <v>0</v>
      </c>
      <c r="W33" s="28">
        <f t="shared" si="4"/>
        <v>0</v>
      </c>
      <c r="X33" s="28">
        <f t="shared" si="4"/>
        <v>0</v>
      </c>
      <c r="Y33" s="28">
        <f t="shared" si="4"/>
        <v>0</v>
      </c>
      <c r="Z33" s="28">
        <f t="shared" si="4"/>
        <v>0</v>
      </c>
      <c r="AA33" s="28">
        <f t="shared" si="4"/>
        <v>0</v>
      </c>
      <c r="AB33" s="28">
        <f t="shared" si="4"/>
        <v>0</v>
      </c>
      <c r="AC33" s="28">
        <f t="shared" si="4"/>
        <v>0</v>
      </c>
      <c r="AD33" s="28">
        <f t="shared" si="4"/>
        <v>0</v>
      </c>
      <c r="AE33" s="28">
        <f t="shared" si="4"/>
        <v>0</v>
      </c>
      <c r="AF33" s="28">
        <f t="shared" si="4"/>
        <v>0</v>
      </c>
      <c r="AG33" s="28">
        <f t="shared" si="4"/>
        <v>0</v>
      </c>
      <c r="AH33" s="28">
        <f t="shared" si="4"/>
        <v>0</v>
      </c>
      <c r="AK33" s="72"/>
      <c r="AL33" s="72"/>
    </row>
    <row r="34" spans="1:34" ht="15.75">
      <c r="A34" s="37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42"/>
    </row>
    <row r="35" spans="1:34" s="33" customFormat="1" ht="16.5" thickBot="1">
      <c r="A35" s="48" t="s">
        <v>13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2">
        <v>0</v>
      </c>
    </row>
    <row r="36" spans="1:34" s="33" customFormat="1" ht="23.25" customHeight="1" thickBot="1">
      <c r="A36" s="53" t="s">
        <v>14</v>
      </c>
      <c r="B36" s="54"/>
      <c r="C36" s="54"/>
      <c r="D36" s="54"/>
      <c r="E36" s="54"/>
      <c r="F36" s="54"/>
      <c r="G36" s="54"/>
      <c r="H36" s="54"/>
      <c r="I36" s="54"/>
      <c r="J36" s="54"/>
      <c r="K36" s="55">
        <f>K19+K30+K33+K35</f>
        <v>151973000</v>
      </c>
      <c r="L36" s="54"/>
      <c r="M36" s="54"/>
      <c r="N36" s="55">
        <f aca="true" t="shared" si="5" ref="N36:AH36">N19+N30+N33+N35</f>
        <v>113491174.97</v>
      </c>
      <c r="O36" s="55">
        <f t="shared" si="5"/>
        <v>0</v>
      </c>
      <c r="P36" s="55">
        <f t="shared" si="5"/>
        <v>0</v>
      </c>
      <c r="Q36" s="55">
        <f t="shared" si="5"/>
        <v>0</v>
      </c>
      <c r="R36" s="55">
        <f t="shared" si="5"/>
        <v>0</v>
      </c>
      <c r="S36" s="55">
        <f t="shared" si="5"/>
        <v>20039999.09</v>
      </c>
      <c r="T36" s="55">
        <f t="shared" si="5"/>
        <v>48505.409999999996</v>
      </c>
      <c r="U36" s="55">
        <f t="shared" si="5"/>
        <v>0</v>
      </c>
      <c r="V36" s="55">
        <f t="shared" si="5"/>
        <v>5325575.7299999995</v>
      </c>
      <c r="W36" s="55">
        <f t="shared" si="5"/>
        <v>8506.32</v>
      </c>
      <c r="X36" s="55">
        <f t="shared" si="5"/>
        <v>0</v>
      </c>
      <c r="Y36" s="55">
        <f t="shared" si="5"/>
        <v>0</v>
      </c>
      <c r="Z36" s="55">
        <f t="shared" si="5"/>
        <v>0</v>
      </c>
      <c r="AA36" s="55">
        <f t="shared" si="5"/>
        <v>34034668.33</v>
      </c>
      <c r="AB36" s="55">
        <f t="shared" si="5"/>
        <v>39999.09</v>
      </c>
      <c r="AC36" s="55">
        <f t="shared" si="5"/>
        <v>0</v>
      </c>
      <c r="AD36" s="55">
        <f t="shared" si="5"/>
        <v>94170930</v>
      </c>
      <c r="AE36" s="55">
        <f t="shared" si="5"/>
        <v>0</v>
      </c>
      <c r="AF36" s="55">
        <f t="shared" si="5"/>
        <v>0</v>
      </c>
      <c r="AG36" s="55">
        <f t="shared" si="5"/>
        <v>0</v>
      </c>
      <c r="AH36" s="56">
        <f t="shared" si="5"/>
        <v>0</v>
      </c>
    </row>
    <row r="37" spans="1:34" ht="15.75">
      <c r="A37" s="8"/>
      <c r="B37" s="8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73"/>
      <c r="N37" s="73"/>
      <c r="O37" s="73"/>
      <c r="P37" s="73"/>
      <c r="Q37" s="73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5.75">
      <c r="A38" s="8"/>
      <c r="B38" s="8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5.75">
      <c r="A39" s="8"/>
      <c r="B39" s="8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5.75">
      <c r="A40" s="8"/>
      <c r="B40" s="8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8.75">
      <c r="A41" s="8"/>
      <c r="B41" s="74"/>
      <c r="C41" s="75"/>
      <c r="D41" s="76"/>
      <c r="E41" s="74"/>
      <c r="F41" s="75"/>
      <c r="G41" s="108"/>
      <c r="H41" s="108"/>
      <c r="I41" s="74"/>
      <c r="J41" s="77"/>
      <c r="K41" s="78"/>
      <c r="L41" s="77"/>
      <c r="M41" s="73"/>
      <c r="N41" s="73"/>
      <c r="O41" s="73"/>
      <c r="P41" s="73"/>
      <c r="Q41" s="73"/>
      <c r="R41" s="8"/>
      <c r="S41" s="79"/>
      <c r="T41" s="79"/>
      <c r="U41" s="8"/>
      <c r="V41" s="8"/>
      <c r="W41" s="79"/>
      <c r="X41" s="8"/>
      <c r="Y41" s="8"/>
      <c r="Z41" s="8"/>
      <c r="AA41" s="8"/>
      <c r="AB41" s="8"/>
      <c r="AC41" s="8"/>
      <c r="AD41" s="79"/>
      <c r="AE41" s="8"/>
      <c r="AF41" s="8"/>
      <c r="AG41" s="8"/>
      <c r="AH41" s="8"/>
    </row>
    <row r="42" spans="1:34" ht="18.75">
      <c r="A42" s="8"/>
      <c r="B42" s="74"/>
      <c r="C42" s="80" t="s">
        <v>78</v>
      </c>
      <c r="D42" s="71"/>
      <c r="E42" s="71"/>
      <c r="F42" s="71"/>
      <c r="G42" s="81"/>
      <c r="H42" s="75"/>
      <c r="I42" s="75"/>
      <c r="J42" s="75"/>
      <c r="K42" s="75"/>
      <c r="L42" s="75"/>
      <c r="M42" s="86"/>
      <c r="N42" s="73"/>
      <c r="O42" s="73"/>
      <c r="P42" s="73"/>
      <c r="Q42" s="73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18.75">
      <c r="A43" s="8"/>
      <c r="B43" s="74"/>
      <c r="C43" s="87" t="s">
        <v>79</v>
      </c>
      <c r="D43" s="87"/>
      <c r="E43" s="87"/>
      <c r="F43" s="81"/>
      <c r="G43" s="76"/>
      <c r="H43" s="76"/>
      <c r="I43" s="76"/>
      <c r="J43" s="76"/>
      <c r="K43" s="95" t="s">
        <v>77</v>
      </c>
      <c r="L43" s="95"/>
      <c r="M43" s="95"/>
      <c r="N43" s="82"/>
      <c r="O43" s="82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2:19" ht="18.75">
      <c r="B44" s="74"/>
      <c r="G44" s="107"/>
      <c r="H44" s="107"/>
      <c r="I44" s="74"/>
      <c r="J44" s="83"/>
      <c r="K44" s="83"/>
      <c r="L44" s="83"/>
      <c r="O44" s="83"/>
      <c r="P44" s="83"/>
      <c r="Q44" s="83"/>
      <c r="R44" s="83"/>
      <c r="S44" s="83"/>
    </row>
    <row r="45" spans="2:9" ht="18.75">
      <c r="B45" s="71"/>
      <c r="C45" s="80"/>
      <c r="G45" s="71"/>
      <c r="H45" s="71"/>
      <c r="I45" s="71"/>
    </row>
    <row r="46" spans="3:6" ht="18.75">
      <c r="C46" s="80"/>
      <c r="D46" s="74"/>
      <c r="F46" s="74"/>
    </row>
    <row r="48" spans="2:3" ht="12.75">
      <c r="B48" s="84"/>
      <c r="C48" s="84"/>
    </row>
    <row r="49" spans="2:3" ht="12.75">
      <c r="B49" s="85"/>
      <c r="C49" s="84"/>
    </row>
    <row r="50" ht="12.75">
      <c r="B50" s="68"/>
    </row>
    <row r="51" ht="12.75">
      <c r="B51" s="68"/>
    </row>
  </sheetData>
  <sheetProtection/>
  <mergeCells count="40"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G44:H44"/>
    <mergeCell ref="G41:H41"/>
    <mergeCell ref="A20:AH20"/>
    <mergeCell ref="L13:L16"/>
    <mergeCell ref="I13:J15"/>
    <mergeCell ref="C37:L37"/>
    <mergeCell ref="V13:Z14"/>
    <mergeCell ref="A13:A16"/>
    <mergeCell ref="C13:C16"/>
    <mergeCell ref="A31:AH31"/>
    <mergeCell ref="A9:U9"/>
    <mergeCell ref="N15:P15"/>
    <mergeCell ref="B13:B16"/>
    <mergeCell ref="D13:D16"/>
    <mergeCell ref="K43:M43"/>
    <mergeCell ref="G11:H11"/>
    <mergeCell ref="A18:AH18"/>
    <mergeCell ref="AA13:AC14"/>
    <mergeCell ref="M13:M16"/>
    <mergeCell ref="AD13:AH1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6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Пользователь</cp:lastModifiedBy>
  <cp:lastPrinted>2022-11-23T00:31:13Z</cp:lastPrinted>
  <dcterms:created xsi:type="dcterms:W3CDTF">2000-10-03T09:28:13Z</dcterms:created>
  <dcterms:modified xsi:type="dcterms:W3CDTF">2023-10-03T00:38:57Z</dcterms:modified>
  <cp:category/>
  <cp:version/>
  <cp:contentType/>
  <cp:contentStatus/>
</cp:coreProperties>
</file>