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исполнение доходов" sheetId="1" r:id="rId1"/>
  </sheets>
  <definedNames/>
  <calcPr fullCalcOnLoad="1"/>
</workbook>
</file>

<file path=xl/sharedStrings.xml><?xml version="1.0" encoding="utf-8"?>
<sst xmlns="http://schemas.openxmlformats.org/spreadsheetml/2006/main" count="222" uniqueCount="219">
  <si>
    <t xml:space="preserve">Наименование </t>
  </si>
  <si>
    <t>Код БК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</si>
  <si>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</si>
  <si>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</si>
  <si>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</si>
  <si>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</si>
  <si>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</si>
  <si>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</si>
  <si>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</si>
  <si>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ПЛАТЕЖИ ПРИ ПОЛЬЗОВАНИИ ПРИРОДНЫМИ РЕСУРСАМИ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</si>
  <si>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</si>
  <si>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</si>
  <si>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</si>
  <si>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ОТ ПРЕДПРИНИМАТЕЛЬСКОЙ И ИНОЙ ПРИНОСЯЩЕЙ ДОХОД  ДЕЯТЕЛЬНОСТИ</t>
  </si>
  <si>
    <t>ИТОГО ДОХОДОВ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</si>
  <si>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</si>
  <si>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тыс.руб.</t>
  </si>
  <si>
    <t>БЕЗВОЗМЕЗДНЫЕ ПОСТУПЛЕНИЯ</t>
  </si>
  <si>
    <t>Прочие поступления от денежных взысканий (штрафов) и иных сумм в возмещение ущерба</t>
  </si>
  <si>
    <t>1 00 00000 00 0000 000</t>
  </si>
  <si>
    <t xml:space="preserve"> 1 01 02020 01 0000 110</t>
  </si>
  <si>
    <t xml:space="preserve"> 1 05 00000 00 0000 000</t>
  </si>
  <si>
    <t xml:space="preserve"> 1 01 02040 01 0000 110 </t>
  </si>
  <si>
    <t xml:space="preserve"> 1 06 00000 00 0000 000</t>
  </si>
  <si>
    <t xml:space="preserve"> 1 08 07140 01 0000 110 </t>
  </si>
  <si>
    <t xml:space="preserve"> 1 11 05000 00 0000 120</t>
  </si>
  <si>
    <t xml:space="preserve"> 1 11 07000 00 0000 120</t>
  </si>
  <si>
    <t xml:space="preserve"> 1 12 01000 01 0000 120</t>
  </si>
  <si>
    <t xml:space="preserve"> 1 14 00000 00 0000 000</t>
  </si>
  <si>
    <t>1 16 00000 00 0000 000</t>
  </si>
  <si>
    <t xml:space="preserve"> 1 16 03000 00 0000 140</t>
  </si>
  <si>
    <t xml:space="preserve"> 1 16 03030 01 0000 140</t>
  </si>
  <si>
    <t xml:space="preserve"> 2 02 00000 00 0000 000</t>
  </si>
  <si>
    <t xml:space="preserve"> 2 02 02000 00 0000 151</t>
  </si>
  <si>
    <t xml:space="preserve"> 3 00 00000 00 0000 000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</si>
  <si>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</t>
  </si>
  <si>
    <t xml:space="preserve">Налог на доходы физических лиц с доходов, облагаемых по налоговой ставке, установленной пунктом 1 статьи 224 Налогового кодекса Российской Федерации и 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</t>
  </si>
  <si>
    <t>Земельный налог</t>
  </si>
  <si>
    <t xml:space="preserve">ДОХОДЫ ОТ ПРОДАЖИ МАТЕРИАЛЬНЫХ И НЕМАТЕРИАЛЬНЫХ АКТИВОВ </t>
  </si>
  <si>
    <t xml:space="preserve"> 1 01 02000 01 0000 110 </t>
  </si>
  <si>
    <t xml:space="preserve"> 1 01 02010 01 0000 110</t>
  </si>
  <si>
    <t xml:space="preserve"> 1 01 02021 01 0000 110</t>
  </si>
  <si>
    <t xml:space="preserve"> 1 01 02022 01 0000 110</t>
  </si>
  <si>
    <t xml:space="preserve"> 1 08 00000 00 0000 000</t>
  </si>
  <si>
    <t xml:space="preserve"> 1 08 03000 01 0000 110</t>
  </si>
  <si>
    <t xml:space="preserve"> 1 08 03010 01 0000 110</t>
  </si>
  <si>
    <t xml:space="preserve"> 1 11 00000 00 0000 000</t>
  </si>
  <si>
    <t xml:space="preserve"> 1 12 00000 00 0000 000</t>
  </si>
  <si>
    <t xml:space="preserve"> 1 16 03010 01 0000 140</t>
  </si>
  <si>
    <t>1 16 06000 01 0000 140</t>
  </si>
  <si>
    <t xml:space="preserve"> 2 00 00000 00 0000 000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</si>
  <si>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предпринимателей,частных нотариусов и других лиц, занимающихся частной практикой</t>
  </si>
  <si>
    <t>Единый сельскохозяйственный налог</t>
  </si>
  <si>
    <t xml:space="preserve"> 1 05 03000 01 0000 110 </t>
  </si>
  <si>
    <t xml:space="preserve"> 1 05 01000 00 0000 110 </t>
  </si>
  <si>
    <t xml:space="preserve"> 1 05 02000 02 0000 110 </t>
  </si>
  <si>
    <t xml:space="preserve"> 1 06 01020 04 0000 110 </t>
  </si>
  <si>
    <t xml:space="preserve"> 1 06 06000 00 0000 110 </t>
  </si>
  <si>
    <t xml:space="preserve"> 1 06 06012 04 0000 110 </t>
  </si>
  <si>
    <t xml:space="preserve"> 1 06 06022 04 0000 110 </t>
  </si>
  <si>
    <t>1 11 05034 04 0000 120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</si>
  <si>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</si>
  <si>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1 11 07014 04 0000 120</t>
  </si>
  <si>
    <t>НАЛОГ НА ДОХОДЫ ФИЗИЧЕСКИХ ЛИЦ</t>
  </si>
  <si>
    <t>1 14 02033 04 0000 410</t>
  </si>
  <si>
    <t>ШТРАФЫ, САНКЦИИ, ВОЗМЕЩЕНИЕ УЩЕРБА</t>
  </si>
  <si>
    <t xml:space="preserve"> 1 16 90000 00 0000 140</t>
  </si>
  <si>
    <t xml:space="preserve"> 1 11 05020 00 0000 120</t>
  </si>
  <si>
    <t xml:space="preserve"> 1 11 05024 04 0000 120</t>
  </si>
  <si>
    <t>1 11 05030 00 0000 120</t>
  </si>
  <si>
    <t>1 14 02030 04 0000 410</t>
  </si>
  <si>
    <t>НАЛОГОВЫЕ И НЕНАЛОГОВЫЕ ДОХОДЫ</t>
  </si>
  <si>
    <t xml:space="preserve">Налог, взимаемый в связи с применением упрощенноой системы налогообложения </t>
  </si>
  <si>
    <t xml:space="preserve">Налог, взимаемый с налогоплательщиков ,выбравших в качестве объекта налогообложения доходы </t>
  </si>
  <si>
    <t xml:space="preserve"> 1 05 01010 01 0000 110 </t>
  </si>
  <si>
    <t xml:space="preserve"> 1 05 01020 01 0000 110 </t>
  </si>
  <si>
    <t xml:space="preserve">Налог, взимаемый с налогоплательщиков ,выбравших в качестве объекта налогообложения доходы, уменьшенные на величину расходов </t>
  </si>
  <si>
    <t>Налог на имущество физических лиц</t>
  </si>
  <si>
    <t xml:space="preserve"> 1 06 01000 00 0000 110 </t>
  </si>
  <si>
    <t>Налог на имущество физических лиц, взимаемый по ставкам, применяемым к объектам налогообложения,расположенным в границах 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</si>
  <si>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</si>
  <si>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</si>
  <si>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судьями(за исключением Верховного Суда Российской Федерации)</t>
  </si>
  <si>
    <t xml:space="preserve"> 1 08 07000 01 0000 110 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</si>
  <si>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</si>
  <si>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</si>
  <si>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 xml:space="preserve"> 1 11 05010 00 0000 120</t>
  </si>
  <si>
    <t xml:space="preserve"> 1 11 05010 04 0000 120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</si>
  <si>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</si>
  <si>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</si>
  <si>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</si>
  <si>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</si>
  <si>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</si>
  <si>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</si>
  <si>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 xml:space="preserve"> 1 16 90040 04 0000 140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</si>
  <si>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</si>
  <si>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</si>
  <si>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 xml:space="preserve">Субсидии бюджетам субъектов Российской  Федерации и муниципальных образований (межбюджетные субсидии) </t>
  </si>
  <si>
    <t xml:space="preserve"> 2 02 02008 04 0000 151</t>
  </si>
  <si>
    <t xml:space="preserve">Субсидии бюджетам городских округов на денежные выплаты медицинскому персоналу фельдшерско-акушерских пунктов, врачам, фельдшерам и  медицинским сестрам скорой медицинской помощи  </t>
  </si>
  <si>
    <t xml:space="preserve"> 2 02 02024 04 0000 151</t>
  </si>
  <si>
    <t>Субсидии бюджетам городских округов на комплектование книжных фондов библиотек муниципальных образований</t>
  </si>
  <si>
    <t xml:space="preserve"> 2 02 02068 04 0000 151</t>
  </si>
  <si>
    <t xml:space="preserve"> 2 02 02999 04 0000 151</t>
  </si>
  <si>
    <t>Субвенции бюджетам субъектов Российской федерации и муниципальных образований</t>
  </si>
  <si>
    <t xml:space="preserve"> 2 02 03000 00 0000 151</t>
  </si>
  <si>
    <t xml:space="preserve"> 2 02 03007 04 0000 151</t>
  </si>
  <si>
    <t>Субвенции бюджетам городских округов на ежемесячное денежное вознаграждение за классное руководство</t>
  </si>
  <si>
    <t xml:space="preserve"> 2 02 03021 04 0000 151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</si>
  <si>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</si>
  <si>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 2 02 03022 04 0000 151</t>
  </si>
  <si>
    <t xml:space="preserve"> 2 02 03024 04 0000 151</t>
  </si>
  <si>
    <t xml:space="preserve"> 2 02 03999 04 0000 151</t>
  </si>
  <si>
    <t>Дотации на возмещение расходов бюджетов городских округов, связанных с обеспечением деятельности депутатов Законодательного собрания Иркутского области и их помощников</t>
  </si>
  <si>
    <t>Субвенции на обеспечение государственных гарантий прав граждан на получение общедоступного и бесплатного дошкольного , начального общего, основного общего, среднего (полного) общего образования,а также дополнительного образования в общеобразовательных учреждениях</t>
  </si>
  <si>
    <t>Дотации бюджетам субъектов Российской Федерации и муниципальных образований</t>
  </si>
  <si>
    <t>Транспортный налог</t>
  </si>
  <si>
    <t>Транспортный налог с организаций</t>
  </si>
  <si>
    <t>Транспортный налог с физических лиц</t>
  </si>
  <si>
    <t xml:space="preserve"> 1 06 04000 02 0000 110 </t>
  </si>
  <si>
    <t xml:space="preserve"> 1 06 04011 02 0000 110 </t>
  </si>
  <si>
    <t xml:space="preserve"> 1 06 04012 02 0000 110 </t>
  </si>
  <si>
    <t>НАЛОГИ, СБОРЫ И РЕГУЛЯРНЫЕ ПЛАТЕЖИ ЗА ПОЛЬЗОВАНИЕ ПРИРОДНЫМИ РЕСУРСАМИ</t>
  </si>
  <si>
    <t xml:space="preserve">Налог на добычу общераспространенных полезных ископаемых </t>
  </si>
  <si>
    <t>Налог на добычу прочих полезных ископаемых (за исключением полезных ископаемых  в виде природных алмазов)</t>
  </si>
  <si>
    <t xml:space="preserve"> 1 07 01020 01 0000 110</t>
  </si>
  <si>
    <t xml:space="preserve"> 1 07 01030 01 0000 110</t>
  </si>
  <si>
    <t xml:space="preserve"> 1 07 00000 00 0000 110</t>
  </si>
  <si>
    <t>Сборы за выдачу органами местного самоуправления городских округов лицензий на розничную продажу алкогольной продукции</t>
  </si>
  <si>
    <t xml:space="preserve"> 1 13 00000 00 0000 000</t>
  </si>
  <si>
    <t xml:space="preserve"> 1 13 02023 04 0000 120</t>
  </si>
  <si>
    <t>Субвенции на предоставление мер социальной поддержки многодетным и малоимущим семьям</t>
  </si>
  <si>
    <t>Субвенции бюджетам городских округов на составление  (изменение и дополнение) списков кандидатов в присяжные заседатели федеральных судов общей юрисдикции в Российской Федерации от других бюджетов бюджетной системы Российской Федерации</t>
  </si>
  <si>
    <t>Доходы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</si>
  <si>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 продажи права на заключение договоров аренды за земли, находящиеся в собственности городских округов (за исключением земельных участков автономных учреждений, также земельных участков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</si>
  <si>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 (за исключением имущества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</si>
  <si>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</si>
  <si>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</si>
  <si>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</si>
  <si>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134,135,  135.1 Налогового кодекса Российской Федерации</t>
  </si>
  <si>
    <t xml:space="preserve"> 2 02 01000 00 0000 151</t>
  </si>
  <si>
    <t xml:space="preserve"> 2 02 01999 04 0000 151</t>
  </si>
  <si>
    <t>Субсидии в целях софинансирования расходных обязательств по выплате заработной платы с начислениями на нее работникам бюджетных учреждений образования, здравоохранения, культуры, социальной политики, находящихся в ведении органов местного самоуправления муниципальных образований</t>
  </si>
  <si>
    <t>Доходы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 за исключением земельных участков автономных учреждений, а также земельных участков государственных и муниципальных унитарных предприятий, в том числе казенных)</t>
  </si>
  <si>
    <t>Субсидии бюджетам городских округов на обеспечение жильем молодых семей (Областная государственная социальная программа "Молодым семьям-доступное жилье" на 2005-2019г.г.)</t>
  </si>
  <si>
    <t>Субвенции бюджетам городских округов на выполнение передаваемых государственных  полномочий субъектов Российской Федерации</t>
  </si>
  <si>
    <t>% исполнения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</si>
  <si>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</si>
  <si>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земельного законодательства</t>
  </si>
  <si>
    <t>Денежные взыскания (штрафы) за административные правонарушения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</si>
  <si>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административные правонарушения в области дорожного движения</t>
  </si>
  <si>
    <t>Денежные взыскания (штрафы) за нарушение порядка работы с денежной наличностью, ведения кассовых операций и невыполнение обязанностей по контролю за соблюдением правил ведения кассовых операций</t>
  </si>
  <si>
    <t>1 16 25060 01 0000 140</t>
  </si>
  <si>
    <t>1 16 08000 01 0000 140</t>
  </si>
  <si>
    <t xml:space="preserve"> 1 16 28000 01 0000 140</t>
  </si>
  <si>
    <t xml:space="preserve"> 1 16 30000 01 0000 140</t>
  </si>
  <si>
    <t xml:space="preserve"> 1 16 31000 01 0000 140</t>
  </si>
  <si>
    <t xml:space="preserve">ПРОЧИЕ НЕНАЛОГОВЫЕ ДОХОДЫ </t>
  </si>
  <si>
    <t>Невыясненные поступления, зачисляемые в бюджеты городских округов</t>
  </si>
  <si>
    <t>1 17 00000 00 0000 000</t>
  </si>
  <si>
    <t xml:space="preserve"> 1 17 01040 04 0000 180</t>
  </si>
  <si>
    <t>Налог на прибыль организаций, зачислявшийся до 1 января 2005г. в местные бюджеты</t>
  </si>
  <si>
    <t>Налог  на имущество предприятий</t>
  </si>
  <si>
    <t>Земельный налог (по обязательствам, возникшим до 1 января 2006г.)</t>
  </si>
  <si>
    <t>Налог с продаж</t>
  </si>
  <si>
    <t>ЗАДОЛЖЕННОСТЬ И ПЕРЕРАСЧЕТЫ ПО ОТМЕНЕННЫМ НАЛОГАМ</t>
  </si>
  <si>
    <t xml:space="preserve"> 1 09 00000 00 0000 000</t>
  </si>
  <si>
    <t xml:space="preserve"> 1 09 01020 04 0000 110</t>
  </si>
  <si>
    <t xml:space="preserve"> 1 09 04010 02 0000 110</t>
  </si>
  <si>
    <t xml:space="preserve"> 1 09 04050 04 0000 110</t>
  </si>
  <si>
    <t xml:space="preserve"> 1 09 06010 02 0000 110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</si>
  <si>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</si>
  <si>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</si>
  <si>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1 19 00000 00 0000 000</t>
  </si>
  <si>
    <t>ВОЗВРАТ ОСТАТКОВ СУБСИДИЙ И СУБВЕНЦИЙ ПРОШЛЫХ ЛЕТ</t>
  </si>
  <si>
    <t>Возврат остатков субсидий и субвенций  из бюджетов городских округов</t>
  </si>
  <si>
    <t xml:space="preserve"> 1 19 04000 04 0000 180</t>
  </si>
  <si>
    <t xml:space="preserve"> 2 02 01001 04 0000 151</t>
  </si>
  <si>
    <t>1 16 21040 04 0000 140</t>
  </si>
  <si>
    <t>Денежные взыскания (штрафы)  и иные суммы , взыскиваемые с лиц , виновных в совершении преступлений ,и в возмещениие ущерба имуществу , зачисляемые в бюджеты городских округов</t>
  </si>
  <si>
    <t>Мэр городского округа                                            А.В. Трухин</t>
  </si>
  <si>
    <t>Прочие безвозмездные поступления</t>
  </si>
  <si>
    <t>Прочие безвозмездные поступления в бюджеты городских округов</t>
  </si>
  <si>
    <t xml:space="preserve"> 2 07 00000 00 0000 180</t>
  </si>
  <si>
    <t xml:space="preserve"> 2 07 04000 04 0000 180</t>
  </si>
  <si>
    <t>Целевые сборы с граждан и предприятий, учреждений и организаций на содержание милиции, на благоустройство территории, на нужды образования и другие цели, мобилизуемые на территориях  городских округов</t>
  </si>
  <si>
    <t xml:space="preserve"> 1 09 07030 04 0000 110</t>
  </si>
  <si>
    <t>Прочие неналоговые доходы бюджетов городских округов</t>
  </si>
  <si>
    <t xml:space="preserve"> 1 17 05040 04 0000 180</t>
  </si>
  <si>
    <t>Приложение №  1</t>
  </si>
  <si>
    <t>1 14 06012 04 0000 430</t>
  </si>
  <si>
    <t>1 14 06010 00 0000 430</t>
  </si>
  <si>
    <t>Иные межбюджетные трансферты</t>
  </si>
  <si>
    <t xml:space="preserve"> 2 02 04000 00 0000 151</t>
  </si>
  <si>
    <t>Безвозмездные поступления от государственных корпораций</t>
  </si>
  <si>
    <t>Безвозмездные поступления в бюджеты городских округов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</si>
  <si>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 xml:space="preserve"> 2 03 10000 00 0000 180</t>
  </si>
  <si>
    <t>Субсидии бюджетам городских округов на внедрение инновационных образовательных программ</t>
  </si>
  <si>
    <t xml:space="preserve"> 2 02 02022 04 0000 151</t>
  </si>
  <si>
    <t>Субсидии бюджетам городских округов на реализацию федералдьной целевой программы "Развитие физической культуры и спорта в Российской Федерации на 2006-2015 годы (реконструкция стадиона в г.Саянске)</t>
  </si>
  <si>
    <t>Налог на доходы физических лиц с доходов, полученных физическими лицами не являющимися налоговыми рензидентами Российской Федерациив виде дивидендов от долевого участия в деятельности организаций</t>
  </si>
  <si>
    <t xml:space="preserve"> 1 01 02030 01 0000 110 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</si>
  <si>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</si>
  <si>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услуг,процентных доходов по вкладам в банках , в виде  материальной выгоды от экономии на процентах при получении  заемных (кредитных)  средств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</si>
  <si>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</si>
  <si>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2 02 02051 04 0000 151</t>
  </si>
  <si>
    <t>Субсидии бюджетам городских округов на обеспечение жильем молодых семей (Федеральная целевая программа "Молодым семьям-доступное жилье" на 2005-2019г.г.)</t>
  </si>
  <si>
    <t xml:space="preserve">Субсидии в целях софинансирования расходных обязательств на создание условий для организации досуга и обеспечения жителей городского округа услугами организации культуры </t>
  </si>
  <si>
    <t>Субсидии бюджетам горродских округов на обеспечение мероприятий по капитальному ремонту многоквартирных домов за счет средств бюджетов</t>
  </si>
  <si>
    <t xml:space="preserve"> 2 02 02089 04 0000 151</t>
  </si>
  <si>
    <t xml:space="preserve"> 2 02 04999 04 0000 151</t>
  </si>
  <si>
    <t xml:space="preserve">Межбюджетные трасферты на премирование победителей по итогам конкурса "Лучшее муниципальное образование Иркутской области" </t>
  </si>
  <si>
    <t xml:space="preserve"> 2 03 10001 04 0001 180</t>
  </si>
  <si>
    <t>Утверждено в бюджете на год</t>
  </si>
  <si>
    <t>Исполнено за год</t>
  </si>
  <si>
    <t xml:space="preserve"> Доходы  местного бюджета по кодам видов доходов, подвидов доходов, классификации операций сектора государственного управления, относящихся к доходам бюджета за  2008г</t>
  </si>
  <si>
    <t xml:space="preserve">ДОХОДЫ ОТ ОКАЗАНИЯ ПЛАТНЫХ УСЛУГ  И  КОМПЕНСАЦИИ  ЗАТРАТ  ГОСУДАРСТВА </t>
  </si>
  <si>
    <t>к решению Думы городского округа</t>
  </si>
  <si>
    <t>от "_____"_______№___________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</si>
</sst>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  <numFmt numFmtId="165" formatCode="0.0"/>
  </numFmts>
  <fonts count="10"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" fontId="1" fillId="0" borderId="0" xfId="0" applyNumberFormat="1" applyFont="1" applyFill="1" applyAlignment="1">
      <alignment horizontal="center" wrapText="1"/>
    </xf>
    <xf numFmtId="1" fontId="2" fillId="0" borderId="0" xfId="0" applyNumberFormat="1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3" fontId="3" fillId="0" borderId="1" xfId="0" applyNumberFormat="1" applyFont="1" applyFill="1" applyBorder="1" applyAlignment="1" applyProtection="1">
      <alignment horizontal="left" vertical="center" wrapText="1"/>
      <protection/>
    </xf>
    <xf numFmtId="3" fontId="3" fillId="0" borderId="1" xfId="0" applyNumberFormat="1" applyFont="1" applyFill="1" applyBorder="1" applyAlignment="1" applyProtection="1">
      <alignment horizontal="center" vertical="center" wrapText="1"/>
      <protection/>
    </xf>
    <xf numFmtId="3" fontId="6" fillId="0" borderId="1" xfId="0" applyNumberFormat="1" applyFont="1" applyFill="1" applyBorder="1" applyAlignment="1" applyProtection="1">
      <alignment horizontal="left" vertical="center" wrapText="1"/>
      <protection/>
    </xf>
    <xf numFmtId="3" fontId="6" fillId="0" borderId="1" xfId="0" applyNumberFormat="1" applyFont="1" applyFill="1" applyBorder="1" applyAlignment="1" applyProtection="1">
      <alignment horizontal="center" vertical="center" wrapText="1"/>
      <protection/>
    </xf>
    <xf numFmtId="3" fontId="3" fillId="0" borderId="1" xfId="0" applyNumberFormat="1" applyFont="1" applyFill="1" applyBorder="1" applyAlignment="1" applyProtection="1">
      <alignment horizontal="left" vertical="center" wrapText="1" shrinkToFit="1"/>
      <protection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1" xfId="0" applyNumberFormat="1" applyFont="1" applyFill="1" applyBorder="1" applyAlignment="1" applyProtection="1">
      <alignment horizontal="left" vertical="center" wrapText="1"/>
      <protection locked="0"/>
    </xf>
    <xf numFmtId="3" fontId="9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0" xfId="0" applyNumberFormat="1" applyFont="1" applyFill="1" applyBorder="1" applyAlignment="1" applyProtection="1">
      <alignment horizontal="left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2" fillId="0" borderId="0" xfId="0" applyFont="1" applyAlignment="1">
      <alignment/>
    </xf>
    <xf numFmtId="3" fontId="2" fillId="0" borderId="1" xfId="0" applyNumberFormat="1" applyFont="1" applyFill="1" applyBorder="1" applyAlignment="1" applyProtection="1">
      <alignment horizontal="left" vertical="center" wrapText="1"/>
      <protection/>
    </xf>
    <xf numFmtId="3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52.75390625" style="15" customWidth="1"/>
    <col min="2" max="2" width="21.125" style="15" customWidth="1"/>
    <col min="3" max="3" width="11.125" style="15" customWidth="1"/>
    <col min="4" max="4" width="9.625" style="15" customWidth="1"/>
    <col min="5" max="16384" width="9.125" style="15" customWidth="1"/>
  </cols>
  <sheetData>
    <row r="1" spans="3:5" ht="12.75">
      <c r="C1" s="45" t="s">
        <v>189</v>
      </c>
      <c r="D1" s="45"/>
      <c r="E1" s="45"/>
    </row>
    <row r="2" spans="3:5" ht="12.75">
      <c r="C2" s="44" t="s">
        <v>217</v>
      </c>
      <c r="D2" s="44"/>
      <c r="E2" s="44"/>
    </row>
    <row r="3" spans="3:5" ht="12.75">
      <c r="C3" s="45" t="s">
        <v>218</v>
      </c>
      <c r="D3" s="45"/>
      <c r="E3" s="45"/>
    </row>
    <row r="4" spans="3:5" ht="12.75">
      <c r="C4" s="16"/>
      <c r="D4" s="16"/>
      <c r="E4" s="16"/>
    </row>
    <row r="5" spans="1:4" ht="12.75">
      <c r="A5" s="35"/>
      <c r="B5" s="35"/>
      <c r="C5" s="35"/>
      <c r="D5" s="35"/>
    </row>
    <row r="6" spans="1:5" ht="33.75" customHeight="1">
      <c r="A6" s="43" t="s">
        <v>215</v>
      </c>
      <c r="B6" s="43"/>
      <c r="C6" s="43"/>
      <c r="D6" s="43"/>
      <c r="E6" s="43"/>
    </row>
    <row r="7" spans="1:5" ht="15.75">
      <c r="A7" s="17"/>
      <c r="B7" s="17"/>
      <c r="C7" s="17"/>
      <c r="D7" s="17"/>
      <c r="E7" s="17"/>
    </row>
    <row r="8" spans="1:5" ht="12.75">
      <c r="A8" s="18"/>
      <c r="B8" s="19"/>
      <c r="E8" s="16" t="s">
        <v>16</v>
      </c>
    </row>
    <row r="9" spans="1:5" s="34" customFormat="1" ht="38.25">
      <c r="A9" s="31" t="s">
        <v>0</v>
      </c>
      <c r="B9" s="32" t="s">
        <v>1</v>
      </c>
      <c r="C9" s="31" t="s">
        <v>213</v>
      </c>
      <c r="D9" s="33" t="s">
        <v>214</v>
      </c>
      <c r="E9" s="33" t="s">
        <v>146</v>
      </c>
    </row>
    <row r="10" spans="1:5" s="38" customFormat="1" ht="12.75">
      <c r="A10" s="36" t="s">
        <v>71</v>
      </c>
      <c r="B10" s="37" t="s">
        <v>19</v>
      </c>
      <c r="C10" s="3">
        <f>C11++C18+C24+C36+C47+C59+C63+C68+C33+C61</f>
        <v>329297</v>
      </c>
      <c r="D10" s="3">
        <f>D11++D18+D24+D36+D47+D59+D63+D68+D33+D61+D81+D41+D84</f>
        <v>346062</v>
      </c>
      <c r="E10" s="8">
        <f>D10/C10*100</f>
        <v>105.09114871984863</v>
      </c>
    </row>
    <row r="11" spans="1:5" s="38" customFormat="1" ht="12.75">
      <c r="A11" s="36" t="s">
        <v>63</v>
      </c>
      <c r="B11" s="37" t="s">
        <v>39</v>
      </c>
      <c r="C11" s="3">
        <f>C12+C13+C17+C16</f>
        <v>190815</v>
      </c>
      <c r="D11" s="3">
        <f>D12+D13+D17+D16</f>
        <v>192221</v>
      </c>
      <c r="E11" s="8">
        <f aca="true" t="shared" si="0" ref="E11:E72">D11/C11*100</f>
        <v>100.7368393470115</v>
      </c>
    </row>
    <row r="12" spans="1:5" ht="51">
      <c r="A12" s="20" t="s">
        <v>202</v>
      </c>
      <c r="B12" s="21" t="s">
        <v>40</v>
      </c>
      <c r="C12" s="2">
        <v>1000</v>
      </c>
      <c r="D12" s="12">
        <v>1044</v>
      </c>
      <c r="E12" s="9">
        <f t="shared" si="0"/>
        <v>104.4</v>
      </c>
    </row>
    <row r="13" spans="1:5" ht="38.25">
      <c r="A13" s="20" t="s">
        <v>35</v>
      </c>
      <c r="B13" s="21" t="s">
        <v>20</v>
      </c>
      <c r="C13" s="2">
        <f>C14+C15</f>
        <v>189715</v>
      </c>
      <c r="D13" s="2">
        <f>D14+D15</f>
        <v>190770</v>
      </c>
      <c r="E13" s="9">
        <f t="shared" si="0"/>
        <v>100.5560973038505</v>
      </c>
    </row>
    <row r="14" spans="1:5" ht="89.25">
      <c r="A14" s="22" t="s">
        <v>51</v>
      </c>
      <c r="B14" s="23" t="s">
        <v>41</v>
      </c>
      <c r="C14" s="4">
        <v>188765</v>
      </c>
      <c r="D14" s="13">
        <v>190052</v>
      </c>
      <c r="E14" s="10">
        <f t="shared" si="0"/>
        <v>100.68180012184462</v>
      </c>
    </row>
    <row r="15" spans="1:5" ht="76.5">
      <c r="A15" s="22" t="s">
        <v>36</v>
      </c>
      <c r="B15" s="23" t="s">
        <v>42</v>
      </c>
      <c r="C15" s="4">
        <v>950</v>
      </c>
      <c r="D15" s="13">
        <v>718</v>
      </c>
      <c r="E15" s="10">
        <f t="shared" si="0"/>
        <v>75.57894736842105</v>
      </c>
    </row>
    <row r="16" spans="1:5" ht="51">
      <c r="A16" s="20" t="s">
        <v>200</v>
      </c>
      <c r="B16" s="21" t="s">
        <v>201</v>
      </c>
      <c r="C16" s="4"/>
      <c r="D16" s="13">
        <v>3</v>
      </c>
      <c r="E16" s="10"/>
    </row>
    <row r="17" spans="1:5" ht="76.5">
      <c r="A17" s="20" t="s">
        <v>203</v>
      </c>
      <c r="B17" s="21" t="s">
        <v>22</v>
      </c>
      <c r="C17" s="2">
        <v>100</v>
      </c>
      <c r="D17" s="12">
        <v>404</v>
      </c>
      <c r="E17" s="9">
        <f t="shared" si="0"/>
        <v>404</v>
      </c>
    </row>
    <row r="18" spans="1:5" s="38" customFormat="1" ht="12.75">
      <c r="A18" s="36" t="s">
        <v>2</v>
      </c>
      <c r="B18" s="37" t="s">
        <v>21</v>
      </c>
      <c r="C18" s="3">
        <f>C22+C23+C19</f>
        <v>31635</v>
      </c>
      <c r="D18" s="3">
        <f>D22+D23+D19</f>
        <v>34762</v>
      </c>
      <c r="E18" s="8">
        <f t="shared" si="0"/>
        <v>109.88462146356883</v>
      </c>
    </row>
    <row r="19" spans="1:5" ht="25.5">
      <c r="A19" s="20" t="s">
        <v>72</v>
      </c>
      <c r="B19" s="21" t="s">
        <v>54</v>
      </c>
      <c r="C19" s="2">
        <f>C20+C21</f>
        <v>15725</v>
      </c>
      <c r="D19" s="2">
        <f>D20+D21</f>
        <v>20170</v>
      </c>
      <c r="E19" s="9">
        <f t="shared" si="0"/>
        <v>128.26709062003178</v>
      </c>
    </row>
    <row r="20" spans="1:5" ht="25.5">
      <c r="A20" s="22" t="s">
        <v>73</v>
      </c>
      <c r="B20" s="23" t="s">
        <v>74</v>
      </c>
      <c r="C20" s="4">
        <v>9525</v>
      </c>
      <c r="D20" s="13">
        <v>16481</v>
      </c>
      <c r="E20" s="10">
        <f t="shared" si="0"/>
        <v>173.0288713910761</v>
      </c>
    </row>
    <row r="21" spans="1:5" ht="38.25">
      <c r="A21" s="22" t="s">
        <v>76</v>
      </c>
      <c r="B21" s="23" t="s">
        <v>75</v>
      </c>
      <c r="C21" s="4">
        <v>6200</v>
      </c>
      <c r="D21" s="13">
        <v>3689</v>
      </c>
      <c r="E21" s="10">
        <f t="shared" si="0"/>
        <v>59.5</v>
      </c>
    </row>
    <row r="22" spans="1:5" ht="25.5">
      <c r="A22" s="24" t="s">
        <v>3</v>
      </c>
      <c r="B22" s="21" t="s">
        <v>55</v>
      </c>
      <c r="C22" s="5">
        <v>14610</v>
      </c>
      <c r="D22" s="12">
        <v>13072</v>
      </c>
      <c r="E22" s="9">
        <f t="shared" si="0"/>
        <v>89.47296372347708</v>
      </c>
    </row>
    <row r="23" spans="1:5" ht="12.75">
      <c r="A23" s="24" t="s">
        <v>52</v>
      </c>
      <c r="B23" s="21" t="s">
        <v>53</v>
      </c>
      <c r="C23" s="2">
        <v>1300</v>
      </c>
      <c r="D23" s="12">
        <v>1520</v>
      </c>
      <c r="E23" s="9">
        <f t="shared" si="0"/>
        <v>116.92307692307693</v>
      </c>
    </row>
    <row r="24" spans="1:5" s="38" customFormat="1" ht="12.75">
      <c r="A24" s="36" t="s">
        <v>4</v>
      </c>
      <c r="B24" s="37" t="s">
        <v>23</v>
      </c>
      <c r="C24" s="3">
        <f>C25+C27+C30</f>
        <v>38571</v>
      </c>
      <c r="D24" s="3">
        <f>D25+D27+D30</f>
        <v>39068</v>
      </c>
      <c r="E24" s="8">
        <f t="shared" si="0"/>
        <v>101.28853283555001</v>
      </c>
    </row>
    <row r="25" spans="1:5" ht="12.75">
      <c r="A25" s="20" t="s">
        <v>77</v>
      </c>
      <c r="B25" s="21" t="s">
        <v>78</v>
      </c>
      <c r="C25" s="2">
        <f>C26</f>
        <v>10440</v>
      </c>
      <c r="D25" s="2">
        <f>D26</f>
        <v>8932</v>
      </c>
      <c r="E25" s="9">
        <f t="shared" si="0"/>
        <v>85.55555555555556</v>
      </c>
    </row>
    <row r="26" spans="1:5" ht="51">
      <c r="A26" s="22" t="s">
        <v>79</v>
      </c>
      <c r="B26" s="23" t="s">
        <v>56</v>
      </c>
      <c r="C26" s="4">
        <v>10440</v>
      </c>
      <c r="D26" s="13">
        <v>8932</v>
      </c>
      <c r="E26" s="10">
        <f t="shared" si="0"/>
        <v>85.55555555555556</v>
      </c>
    </row>
    <row r="27" spans="1:5" ht="12.75">
      <c r="A27" s="20" t="s">
        <v>116</v>
      </c>
      <c r="B27" s="21" t="s">
        <v>119</v>
      </c>
      <c r="C27" s="2">
        <f>C28+C29</f>
        <v>8131</v>
      </c>
      <c r="D27" s="2">
        <f>D28+D29</f>
        <v>10586</v>
      </c>
      <c r="E27" s="9">
        <f t="shared" si="0"/>
        <v>130.19308818103553</v>
      </c>
    </row>
    <row r="28" spans="1:5" ht="12.75">
      <c r="A28" s="22" t="s">
        <v>117</v>
      </c>
      <c r="B28" s="23" t="s">
        <v>120</v>
      </c>
      <c r="C28" s="4">
        <v>3251</v>
      </c>
      <c r="D28" s="13">
        <v>3471</v>
      </c>
      <c r="E28" s="10">
        <f t="shared" si="0"/>
        <v>106.76714856967087</v>
      </c>
    </row>
    <row r="29" spans="1:5" ht="12.75">
      <c r="A29" s="22" t="s">
        <v>118</v>
      </c>
      <c r="B29" s="23" t="s">
        <v>121</v>
      </c>
      <c r="C29" s="4">
        <v>4880</v>
      </c>
      <c r="D29" s="13">
        <v>7115</v>
      </c>
      <c r="E29" s="10">
        <f t="shared" si="0"/>
        <v>145.79918032786884</v>
      </c>
    </row>
    <row r="30" spans="1:5" ht="12.75">
      <c r="A30" s="20" t="s">
        <v>37</v>
      </c>
      <c r="B30" s="21" t="s">
        <v>57</v>
      </c>
      <c r="C30" s="2">
        <f>C31+C32</f>
        <v>20000</v>
      </c>
      <c r="D30" s="2">
        <f>D31+D32</f>
        <v>19550</v>
      </c>
      <c r="E30" s="9">
        <f t="shared" si="0"/>
        <v>97.75</v>
      </c>
    </row>
    <row r="31" spans="1:5" ht="63.75">
      <c r="A31" s="22" t="s">
        <v>80</v>
      </c>
      <c r="B31" s="23" t="s">
        <v>58</v>
      </c>
      <c r="C31" s="4">
        <v>100</v>
      </c>
      <c r="D31" s="13">
        <v>52</v>
      </c>
      <c r="E31" s="10">
        <f t="shared" si="0"/>
        <v>52</v>
      </c>
    </row>
    <row r="32" spans="1:5" ht="51" customHeight="1">
      <c r="A32" s="22" t="s">
        <v>81</v>
      </c>
      <c r="B32" s="23" t="s">
        <v>59</v>
      </c>
      <c r="C32" s="4">
        <v>19900</v>
      </c>
      <c r="D32" s="13">
        <v>19498</v>
      </c>
      <c r="E32" s="10">
        <f t="shared" si="0"/>
        <v>97.97989949748744</v>
      </c>
    </row>
    <row r="33" spans="1:5" s="38" customFormat="1" ht="22.5" customHeight="1">
      <c r="A33" s="36" t="s">
        <v>122</v>
      </c>
      <c r="B33" s="37" t="s">
        <v>127</v>
      </c>
      <c r="C33" s="3">
        <f>C34+C35</f>
        <v>1100</v>
      </c>
      <c r="D33" s="3">
        <f>D34+D35</f>
        <v>909</v>
      </c>
      <c r="E33" s="8">
        <f t="shared" si="0"/>
        <v>82.63636363636364</v>
      </c>
    </row>
    <row r="34" spans="1:5" ht="25.5">
      <c r="A34" s="20" t="s">
        <v>123</v>
      </c>
      <c r="B34" s="21" t="s">
        <v>125</v>
      </c>
      <c r="C34" s="2">
        <v>22</v>
      </c>
      <c r="D34" s="12">
        <v>0</v>
      </c>
      <c r="E34" s="9"/>
    </row>
    <row r="35" spans="1:5" ht="38.25">
      <c r="A35" s="20" t="s">
        <v>124</v>
      </c>
      <c r="B35" s="21" t="s">
        <v>126</v>
      </c>
      <c r="C35" s="2">
        <v>1078</v>
      </c>
      <c r="D35" s="12">
        <v>909</v>
      </c>
      <c r="E35" s="8">
        <f t="shared" si="0"/>
        <v>84.32282003710576</v>
      </c>
    </row>
    <row r="36" spans="1:5" s="38" customFormat="1" ht="12.75">
      <c r="A36" s="36" t="s">
        <v>5</v>
      </c>
      <c r="B36" s="37" t="s">
        <v>43</v>
      </c>
      <c r="C36" s="3">
        <f>C37+C40</f>
        <v>4100</v>
      </c>
      <c r="D36" s="3">
        <f>D37+D40</f>
        <v>4712</v>
      </c>
      <c r="E36" s="8">
        <f t="shared" si="0"/>
        <v>114.92682926829268</v>
      </c>
    </row>
    <row r="37" spans="1:5" ht="25.5">
      <c r="A37" s="20" t="s">
        <v>6</v>
      </c>
      <c r="B37" s="21" t="s">
        <v>44</v>
      </c>
      <c r="C37" s="2">
        <f>C38</f>
        <v>575</v>
      </c>
      <c r="D37" s="2">
        <f>D38</f>
        <v>1196</v>
      </c>
      <c r="E37" s="9">
        <f t="shared" si="0"/>
        <v>208</v>
      </c>
    </row>
    <row r="38" spans="1:5" ht="38.25">
      <c r="A38" s="22" t="s">
        <v>82</v>
      </c>
      <c r="B38" s="23" t="s">
        <v>45</v>
      </c>
      <c r="C38" s="4">
        <v>575</v>
      </c>
      <c r="D38" s="13">
        <v>1196</v>
      </c>
      <c r="E38" s="10">
        <f t="shared" si="0"/>
        <v>208</v>
      </c>
    </row>
    <row r="39" spans="1:5" ht="25.5">
      <c r="A39" s="20" t="s">
        <v>84</v>
      </c>
      <c r="B39" s="21" t="s">
        <v>83</v>
      </c>
      <c r="C39" s="2">
        <f>C40</f>
        <v>3525</v>
      </c>
      <c r="D39" s="2">
        <f>D40</f>
        <v>3516</v>
      </c>
      <c r="E39" s="9">
        <f t="shared" si="0"/>
        <v>99.74468085106383</v>
      </c>
    </row>
    <row r="40" spans="1:5" ht="89.25">
      <c r="A40" s="22" t="s">
        <v>85</v>
      </c>
      <c r="B40" s="23" t="s">
        <v>24</v>
      </c>
      <c r="C40" s="7">
        <v>3525</v>
      </c>
      <c r="D40" s="13">
        <v>3516</v>
      </c>
      <c r="E40" s="10">
        <f t="shared" si="0"/>
        <v>99.74468085106383</v>
      </c>
    </row>
    <row r="41" spans="1:5" s="38" customFormat="1" ht="25.5">
      <c r="A41" s="36" t="s">
        <v>165</v>
      </c>
      <c r="B41" s="37" t="s">
        <v>166</v>
      </c>
      <c r="C41" s="39"/>
      <c r="D41" s="14">
        <f>D42+D43+D44+D45+D46</f>
        <v>-313</v>
      </c>
      <c r="E41" s="8"/>
    </row>
    <row r="42" spans="1:5" ht="25.5">
      <c r="A42" s="20" t="s">
        <v>161</v>
      </c>
      <c r="B42" s="21" t="s">
        <v>167</v>
      </c>
      <c r="C42" s="7"/>
      <c r="D42" s="13">
        <v>-577</v>
      </c>
      <c r="E42" s="11"/>
    </row>
    <row r="43" spans="1:5" ht="13.5">
      <c r="A43" s="20" t="s">
        <v>162</v>
      </c>
      <c r="B43" s="21" t="s">
        <v>168</v>
      </c>
      <c r="C43" s="7"/>
      <c r="D43" s="13">
        <v>-3</v>
      </c>
      <c r="E43" s="11"/>
    </row>
    <row r="44" spans="1:5" ht="25.5">
      <c r="A44" s="20" t="s">
        <v>163</v>
      </c>
      <c r="B44" s="21" t="s">
        <v>169</v>
      </c>
      <c r="C44" s="7"/>
      <c r="D44" s="13">
        <v>262</v>
      </c>
      <c r="E44" s="11"/>
    </row>
    <row r="45" spans="1:5" ht="13.5">
      <c r="A45" s="20" t="s">
        <v>164</v>
      </c>
      <c r="B45" s="21" t="s">
        <v>170</v>
      </c>
      <c r="C45" s="7"/>
      <c r="D45" s="13">
        <v>4</v>
      </c>
      <c r="E45" s="11"/>
    </row>
    <row r="46" spans="1:5" ht="51">
      <c r="A46" s="20" t="s">
        <v>185</v>
      </c>
      <c r="B46" s="21" t="s">
        <v>186</v>
      </c>
      <c r="C46" s="7"/>
      <c r="D46" s="13">
        <v>1</v>
      </c>
      <c r="E46" s="11"/>
    </row>
    <row r="47" spans="1:5" s="38" customFormat="1" ht="38.25">
      <c r="A47" s="36" t="s">
        <v>7</v>
      </c>
      <c r="B47" s="37" t="s">
        <v>46</v>
      </c>
      <c r="C47" s="6">
        <f>C48+C55+C57</f>
        <v>23931</v>
      </c>
      <c r="D47" s="6">
        <f>D48+D55+D57</f>
        <v>31869</v>
      </c>
      <c r="E47" s="8">
        <f t="shared" si="0"/>
        <v>133.17036479879653</v>
      </c>
    </row>
    <row r="48" spans="1:5" ht="76.5">
      <c r="A48" s="20" t="s">
        <v>204</v>
      </c>
      <c r="B48" s="21" t="s">
        <v>25</v>
      </c>
      <c r="C48" s="5">
        <f>C49+C51+C53</f>
        <v>22795</v>
      </c>
      <c r="D48" s="5">
        <f>D49+D51+D53</f>
        <v>30710</v>
      </c>
      <c r="E48" s="9">
        <f t="shared" si="0"/>
        <v>134.7225268699276</v>
      </c>
    </row>
    <row r="49" spans="1:5" ht="51">
      <c r="A49" s="20" t="s">
        <v>133</v>
      </c>
      <c r="B49" s="21" t="s">
        <v>86</v>
      </c>
      <c r="C49" s="2">
        <f>C50</f>
        <v>3468</v>
      </c>
      <c r="D49" s="2">
        <f>D50</f>
        <v>11055</v>
      </c>
      <c r="E49" s="9">
        <f t="shared" si="0"/>
        <v>318.7716262975778</v>
      </c>
    </row>
    <row r="50" spans="1:5" ht="76.5">
      <c r="A50" s="22" t="s">
        <v>88</v>
      </c>
      <c r="B50" s="23" t="s">
        <v>87</v>
      </c>
      <c r="C50" s="4">
        <v>3468</v>
      </c>
      <c r="D50" s="13">
        <v>11055</v>
      </c>
      <c r="E50" s="10">
        <f t="shared" si="0"/>
        <v>318.7716262975778</v>
      </c>
    </row>
    <row r="51" spans="1:5" ht="89.25">
      <c r="A51" s="20" t="s">
        <v>143</v>
      </c>
      <c r="B51" s="21" t="s">
        <v>67</v>
      </c>
      <c r="C51" s="2">
        <f>C52</f>
        <v>1632</v>
      </c>
      <c r="D51" s="2">
        <f>D52</f>
        <v>14</v>
      </c>
      <c r="E51" s="9">
        <f t="shared" si="0"/>
        <v>0.857843137254902</v>
      </c>
    </row>
    <row r="52" spans="1:5" ht="76.5">
      <c r="A52" s="22" t="s">
        <v>134</v>
      </c>
      <c r="B52" s="21" t="s">
        <v>68</v>
      </c>
      <c r="C52" s="4">
        <v>1632</v>
      </c>
      <c r="D52" s="13">
        <v>14</v>
      </c>
      <c r="E52" s="10">
        <f t="shared" si="0"/>
        <v>0.857843137254902</v>
      </c>
    </row>
    <row r="53" spans="1:5" ht="63.75">
      <c r="A53" s="20" t="s">
        <v>136</v>
      </c>
      <c r="B53" s="21" t="s">
        <v>69</v>
      </c>
      <c r="C53" s="2">
        <f>C54</f>
        <v>17695</v>
      </c>
      <c r="D53" s="2">
        <f>D54</f>
        <v>19641</v>
      </c>
      <c r="E53" s="9">
        <f t="shared" si="0"/>
        <v>110.99745690873128</v>
      </c>
    </row>
    <row r="54" spans="1:5" ht="51">
      <c r="A54" s="22" t="s">
        <v>135</v>
      </c>
      <c r="B54" s="21" t="s">
        <v>60</v>
      </c>
      <c r="C54" s="4">
        <v>17695</v>
      </c>
      <c r="D54" s="13">
        <v>19641</v>
      </c>
      <c r="E54" s="10">
        <f t="shared" si="0"/>
        <v>110.99745690873128</v>
      </c>
    </row>
    <row r="55" spans="1:5" ht="25.5">
      <c r="A55" s="20" t="s">
        <v>8</v>
      </c>
      <c r="B55" s="21" t="s">
        <v>26</v>
      </c>
      <c r="C55" s="2">
        <f>C56</f>
        <v>150</v>
      </c>
      <c r="D55" s="2">
        <f>D56</f>
        <v>173</v>
      </c>
      <c r="E55" s="9">
        <f t="shared" si="0"/>
        <v>115.33333333333333</v>
      </c>
    </row>
    <row r="56" spans="1:5" ht="51">
      <c r="A56" s="22" t="s">
        <v>61</v>
      </c>
      <c r="B56" s="21" t="s">
        <v>62</v>
      </c>
      <c r="C56" s="4">
        <v>150</v>
      </c>
      <c r="D56" s="13">
        <v>173</v>
      </c>
      <c r="E56" s="10">
        <f t="shared" si="0"/>
        <v>115.33333333333333</v>
      </c>
    </row>
    <row r="57" spans="1:5" ht="76.5">
      <c r="A57" s="20" t="s">
        <v>138</v>
      </c>
      <c r="B57" s="21" t="s">
        <v>137</v>
      </c>
      <c r="C57" s="2">
        <f>C58</f>
        <v>986</v>
      </c>
      <c r="D57" s="2">
        <f>D58</f>
        <v>986</v>
      </c>
      <c r="E57" s="9">
        <f t="shared" si="0"/>
        <v>100</v>
      </c>
    </row>
    <row r="58" spans="1:5" ht="63.75">
      <c r="A58" s="22" t="s">
        <v>90</v>
      </c>
      <c r="B58" s="21" t="s">
        <v>89</v>
      </c>
      <c r="C58" s="4">
        <v>986</v>
      </c>
      <c r="D58" s="13">
        <v>986</v>
      </c>
      <c r="E58" s="10">
        <f t="shared" si="0"/>
        <v>100</v>
      </c>
    </row>
    <row r="59" spans="1:5" s="38" customFormat="1" ht="25.5">
      <c r="A59" s="36" t="s">
        <v>9</v>
      </c>
      <c r="B59" s="37" t="s">
        <v>47</v>
      </c>
      <c r="C59" s="3">
        <f>C60</f>
        <v>4000</v>
      </c>
      <c r="D59" s="3">
        <f>D60</f>
        <v>5069</v>
      </c>
      <c r="E59" s="8">
        <f t="shared" si="0"/>
        <v>126.725</v>
      </c>
    </row>
    <row r="60" spans="1:5" ht="12.75">
      <c r="A60" s="20" t="s">
        <v>10</v>
      </c>
      <c r="B60" s="21" t="s">
        <v>27</v>
      </c>
      <c r="C60" s="2">
        <v>4000</v>
      </c>
      <c r="D60" s="12">
        <v>5069</v>
      </c>
      <c r="E60" s="9">
        <f t="shared" si="0"/>
        <v>126.725</v>
      </c>
    </row>
    <row r="61" spans="1:5" s="38" customFormat="1" ht="25.5">
      <c r="A61" s="36" t="s">
        <v>216</v>
      </c>
      <c r="B61" s="37" t="s">
        <v>129</v>
      </c>
      <c r="C61" s="3">
        <f>C62</f>
        <v>100</v>
      </c>
      <c r="D61" s="3">
        <f>D62</f>
        <v>128</v>
      </c>
      <c r="E61" s="8">
        <f t="shared" si="0"/>
        <v>128</v>
      </c>
    </row>
    <row r="62" spans="1:5" ht="38.25">
      <c r="A62" s="20" t="s">
        <v>128</v>
      </c>
      <c r="B62" s="21" t="s">
        <v>130</v>
      </c>
      <c r="C62" s="2">
        <v>100</v>
      </c>
      <c r="D62" s="12">
        <v>128</v>
      </c>
      <c r="E62" s="9">
        <f t="shared" si="0"/>
        <v>128</v>
      </c>
    </row>
    <row r="63" spans="1:5" s="38" customFormat="1" ht="25.5">
      <c r="A63" s="36" t="s">
        <v>38</v>
      </c>
      <c r="B63" s="37" t="s">
        <v>28</v>
      </c>
      <c r="C63" s="3">
        <f>C64</f>
        <v>32045</v>
      </c>
      <c r="D63" s="3">
        <f>D64+D66</f>
        <v>33300</v>
      </c>
      <c r="E63" s="8">
        <f t="shared" si="0"/>
        <v>103.91636760805119</v>
      </c>
    </row>
    <row r="64" spans="1:5" ht="76.5">
      <c r="A64" s="20" t="s">
        <v>91</v>
      </c>
      <c r="B64" s="21" t="s">
        <v>70</v>
      </c>
      <c r="C64" s="2">
        <f>C65</f>
        <v>32045</v>
      </c>
      <c r="D64" s="2">
        <f>D65</f>
        <v>32128</v>
      </c>
      <c r="E64" s="9">
        <f t="shared" si="0"/>
        <v>100.25901076611017</v>
      </c>
    </row>
    <row r="65" spans="1:5" ht="76.5">
      <c r="A65" s="22" t="s">
        <v>92</v>
      </c>
      <c r="B65" s="23" t="s">
        <v>64</v>
      </c>
      <c r="C65" s="4">
        <v>32045</v>
      </c>
      <c r="D65" s="13">
        <v>32128</v>
      </c>
      <c r="E65" s="10">
        <f t="shared" si="0"/>
        <v>100.25901076611017</v>
      </c>
    </row>
    <row r="66" spans="1:5" ht="25.5">
      <c r="A66" s="20" t="s">
        <v>171</v>
      </c>
      <c r="B66" s="21" t="s">
        <v>191</v>
      </c>
      <c r="C66" s="2"/>
      <c r="D66" s="12">
        <f>D67</f>
        <v>1172</v>
      </c>
      <c r="E66" s="9"/>
    </row>
    <row r="67" spans="1:5" ht="36" customHeight="1">
      <c r="A67" s="22" t="s">
        <v>172</v>
      </c>
      <c r="B67" s="23" t="s">
        <v>190</v>
      </c>
      <c r="C67" s="4"/>
      <c r="D67" s="13">
        <v>1172</v>
      </c>
      <c r="E67" s="10"/>
    </row>
    <row r="68" spans="1:5" s="38" customFormat="1" ht="12.75">
      <c r="A68" s="36" t="s">
        <v>65</v>
      </c>
      <c r="B68" s="37" t="s">
        <v>29</v>
      </c>
      <c r="C68" s="3">
        <f>C69+C72+C79</f>
        <v>3000</v>
      </c>
      <c r="D68" s="3">
        <f>D69+D72+D79+D73+D75+D76+D77+D78+D74</f>
        <v>4290</v>
      </c>
      <c r="E68" s="8">
        <f t="shared" si="0"/>
        <v>143</v>
      </c>
    </row>
    <row r="69" spans="1:5" ht="25.5">
      <c r="A69" s="20" t="s">
        <v>11</v>
      </c>
      <c r="B69" s="21" t="s">
        <v>30</v>
      </c>
      <c r="C69" s="2">
        <f>C70+C71</f>
        <v>150</v>
      </c>
      <c r="D69" s="2">
        <f>D70+D71</f>
        <v>92</v>
      </c>
      <c r="E69" s="9">
        <f t="shared" si="0"/>
        <v>61.33333333333333</v>
      </c>
    </row>
    <row r="70" spans="1:5" ht="63.75">
      <c r="A70" s="22" t="s">
        <v>139</v>
      </c>
      <c r="B70" s="21" t="s">
        <v>48</v>
      </c>
      <c r="C70" s="4">
        <v>110</v>
      </c>
      <c r="D70" s="13">
        <v>22</v>
      </c>
      <c r="E70" s="10">
        <f t="shared" si="0"/>
        <v>20</v>
      </c>
    </row>
    <row r="71" spans="1:5" ht="51">
      <c r="A71" s="22" t="s">
        <v>12</v>
      </c>
      <c r="B71" s="21" t="s">
        <v>31</v>
      </c>
      <c r="C71" s="4">
        <v>40</v>
      </c>
      <c r="D71" s="13">
        <v>70</v>
      </c>
      <c r="E71" s="10">
        <f t="shared" si="0"/>
        <v>175</v>
      </c>
    </row>
    <row r="72" spans="1:5" ht="51">
      <c r="A72" s="20" t="s">
        <v>15</v>
      </c>
      <c r="B72" s="21" t="s">
        <v>49</v>
      </c>
      <c r="C72" s="2">
        <v>445</v>
      </c>
      <c r="D72" s="12">
        <v>207</v>
      </c>
      <c r="E72" s="9">
        <f t="shared" si="0"/>
        <v>46.51685393258427</v>
      </c>
    </row>
    <row r="73" spans="1:5" ht="51">
      <c r="A73" s="20" t="s">
        <v>147</v>
      </c>
      <c r="B73" s="21" t="s">
        <v>153</v>
      </c>
      <c r="C73" s="2"/>
      <c r="D73" s="12">
        <v>313</v>
      </c>
      <c r="E73" s="8"/>
    </row>
    <row r="74" spans="1:5" ht="51">
      <c r="A74" s="20" t="s">
        <v>179</v>
      </c>
      <c r="B74" s="21" t="s">
        <v>178</v>
      </c>
      <c r="C74" s="2"/>
      <c r="D74" s="12">
        <v>13</v>
      </c>
      <c r="E74" s="8"/>
    </row>
    <row r="75" spans="1:5" ht="25.5">
      <c r="A75" s="20" t="s">
        <v>148</v>
      </c>
      <c r="B75" s="21" t="s">
        <v>152</v>
      </c>
      <c r="C75" s="2"/>
      <c r="D75" s="12">
        <v>22</v>
      </c>
      <c r="E75" s="8"/>
    </row>
    <row r="76" spans="1:5" ht="51">
      <c r="A76" s="20" t="s">
        <v>149</v>
      </c>
      <c r="B76" s="21" t="s">
        <v>154</v>
      </c>
      <c r="C76" s="2"/>
      <c r="D76" s="12">
        <v>343</v>
      </c>
      <c r="E76" s="8"/>
    </row>
    <row r="77" spans="1:5" ht="25.5">
      <c r="A77" s="20" t="s">
        <v>150</v>
      </c>
      <c r="B77" s="21" t="s">
        <v>155</v>
      </c>
      <c r="C77" s="2"/>
      <c r="D77" s="12">
        <v>1812</v>
      </c>
      <c r="E77" s="8"/>
    </row>
    <row r="78" spans="1:5" ht="51">
      <c r="A78" s="20" t="s">
        <v>151</v>
      </c>
      <c r="B78" s="21" t="s">
        <v>156</v>
      </c>
      <c r="C78" s="2"/>
      <c r="D78" s="12"/>
      <c r="E78" s="8"/>
    </row>
    <row r="79" spans="1:5" ht="25.5">
      <c r="A79" s="20" t="s">
        <v>18</v>
      </c>
      <c r="B79" s="21" t="s">
        <v>66</v>
      </c>
      <c r="C79" s="2">
        <f>C80</f>
        <v>2405</v>
      </c>
      <c r="D79" s="2">
        <f>D80</f>
        <v>1488</v>
      </c>
      <c r="E79" s="9">
        <f aca="true" t="shared" si="1" ref="E79:E115">D79/C79*100</f>
        <v>61.87110187110187</v>
      </c>
    </row>
    <row r="80" spans="1:5" ht="38.25">
      <c r="A80" s="22" t="s">
        <v>93</v>
      </c>
      <c r="B80" s="21" t="s">
        <v>94</v>
      </c>
      <c r="C80" s="4">
        <v>2405</v>
      </c>
      <c r="D80" s="13">
        <v>1488</v>
      </c>
      <c r="E80" s="10">
        <f t="shared" si="1"/>
        <v>61.87110187110187</v>
      </c>
    </row>
    <row r="81" spans="1:5" s="38" customFormat="1" ht="12.75">
      <c r="A81" s="36" t="s">
        <v>157</v>
      </c>
      <c r="B81" s="37" t="s">
        <v>159</v>
      </c>
      <c r="C81" s="3"/>
      <c r="D81" s="14">
        <f>D82+D83</f>
        <v>50</v>
      </c>
      <c r="E81" s="8"/>
    </row>
    <row r="82" spans="1:5" ht="25.5">
      <c r="A82" s="20" t="s">
        <v>158</v>
      </c>
      <c r="B82" s="21" t="s">
        <v>160</v>
      </c>
      <c r="C82" s="2"/>
      <c r="D82" s="12">
        <v>5</v>
      </c>
      <c r="E82" s="8"/>
    </row>
    <row r="83" spans="1:5" ht="12.75">
      <c r="A83" s="20" t="s">
        <v>187</v>
      </c>
      <c r="B83" s="21" t="s">
        <v>188</v>
      </c>
      <c r="C83" s="2"/>
      <c r="D83" s="12">
        <v>45</v>
      </c>
      <c r="E83" s="8"/>
    </row>
    <row r="84" spans="1:5" s="38" customFormat="1" ht="25.5">
      <c r="A84" s="36" t="s">
        <v>174</v>
      </c>
      <c r="B84" s="37" t="s">
        <v>173</v>
      </c>
      <c r="C84" s="3"/>
      <c r="D84" s="14">
        <f>D85</f>
        <v>-3</v>
      </c>
      <c r="E84" s="8"/>
    </row>
    <row r="85" spans="1:5" ht="25.5">
      <c r="A85" s="20" t="s">
        <v>175</v>
      </c>
      <c r="B85" s="21" t="s">
        <v>176</v>
      </c>
      <c r="C85" s="2"/>
      <c r="D85" s="12">
        <v>-3</v>
      </c>
      <c r="E85" s="8"/>
    </row>
    <row r="86" spans="1:5" s="38" customFormat="1" ht="12.75">
      <c r="A86" s="36" t="s">
        <v>17</v>
      </c>
      <c r="B86" s="40" t="s">
        <v>50</v>
      </c>
      <c r="C86" s="3">
        <f>C87+C112+C110</f>
        <v>356069</v>
      </c>
      <c r="D86" s="3">
        <f>D87+D112+D110</f>
        <v>355201</v>
      </c>
      <c r="E86" s="8">
        <f t="shared" si="1"/>
        <v>99.756227023414</v>
      </c>
    </row>
    <row r="87" spans="1:5" ht="25.5">
      <c r="A87" s="20" t="s">
        <v>95</v>
      </c>
      <c r="B87" s="25" t="s">
        <v>32</v>
      </c>
      <c r="C87" s="2">
        <f>C88+C91+C101+C108</f>
        <v>326561</v>
      </c>
      <c r="D87" s="2">
        <f>D88+D91+D101+D108</f>
        <v>326169</v>
      </c>
      <c r="E87" s="9">
        <f t="shared" si="1"/>
        <v>99.87996117111352</v>
      </c>
    </row>
    <row r="88" spans="1:5" ht="25.5">
      <c r="A88" s="20" t="s">
        <v>115</v>
      </c>
      <c r="B88" s="25" t="s">
        <v>140</v>
      </c>
      <c r="C88" s="2">
        <f>C89+C90</f>
        <v>4589</v>
      </c>
      <c r="D88" s="2">
        <f>D89+D90</f>
        <v>4589</v>
      </c>
      <c r="E88" s="9">
        <f t="shared" si="1"/>
        <v>100</v>
      </c>
    </row>
    <row r="89" spans="1:5" ht="12.75">
      <c r="A89" s="22" t="s">
        <v>96</v>
      </c>
      <c r="B89" s="26" t="s">
        <v>177</v>
      </c>
      <c r="C89" s="4">
        <v>4087</v>
      </c>
      <c r="D89" s="13">
        <v>4087</v>
      </c>
      <c r="E89" s="10">
        <f t="shared" si="1"/>
        <v>100</v>
      </c>
    </row>
    <row r="90" spans="1:5" ht="51">
      <c r="A90" s="22" t="s">
        <v>113</v>
      </c>
      <c r="B90" s="26" t="s">
        <v>141</v>
      </c>
      <c r="C90" s="4">
        <v>502</v>
      </c>
      <c r="D90" s="13">
        <v>502</v>
      </c>
      <c r="E90" s="10">
        <f t="shared" si="1"/>
        <v>100</v>
      </c>
    </row>
    <row r="91" spans="1:5" ht="25.5">
      <c r="A91" s="20" t="s">
        <v>97</v>
      </c>
      <c r="B91" s="25" t="s">
        <v>33</v>
      </c>
      <c r="C91" s="2">
        <f>C92+C94+C97+C98+C93+C95+C96+C99+C100</f>
        <v>164203</v>
      </c>
      <c r="D91" s="2">
        <f>D92+D94+D97+D98+D93+D95+D96+D99+D100</f>
        <v>164198</v>
      </c>
      <c r="E91" s="9">
        <f t="shared" si="1"/>
        <v>99.9969549886421</v>
      </c>
    </row>
    <row r="92" spans="1:5" ht="51">
      <c r="A92" s="22" t="s">
        <v>144</v>
      </c>
      <c r="B92" s="26" t="s">
        <v>98</v>
      </c>
      <c r="C92" s="4">
        <v>2931</v>
      </c>
      <c r="D92" s="13">
        <v>2931</v>
      </c>
      <c r="E92" s="10">
        <f t="shared" si="1"/>
        <v>100</v>
      </c>
    </row>
    <row r="93" spans="1:5" ht="25.5">
      <c r="A93" s="22" t="s">
        <v>197</v>
      </c>
      <c r="B93" s="26" t="s">
        <v>198</v>
      </c>
      <c r="C93" s="4">
        <v>2000</v>
      </c>
      <c r="D93" s="13">
        <v>2000</v>
      </c>
      <c r="E93" s="10">
        <f t="shared" si="1"/>
        <v>100</v>
      </c>
    </row>
    <row r="94" spans="1:5" ht="51">
      <c r="A94" s="22" t="s">
        <v>99</v>
      </c>
      <c r="B94" s="26" t="s">
        <v>100</v>
      </c>
      <c r="C94" s="4">
        <v>2255</v>
      </c>
      <c r="D94" s="13">
        <v>2250</v>
      </c>
      <c r="E94" s="10">
        <f t="shared" si="1"/>
        <v>99.77827050997783</v>
      </c>
    </row>
    <row r="95" spans="1:5" ht="51">
      <c r="A95" s="22" t="s">
        <v>199</v>
      </c>
      <c r="B95" s="26" t="s">
        <v>205</v>
      </c>
      <c r="C95" s="4">
        <v>10000</v>
      </c>
      <c r="D95" s="13">
        <v>10000</v>
      </c>
      <c r="E95" s="10">
        <f t="shared" si="1"/>
        <v>100</v>
      </c>
    </row>
    <row r="96" spans="1:5" ht="38.25">
      <c r="A96" s="22" t="s">
        <v>206</v>
      </c>
      <c r="B96" s="26" t="s">
        <v>205</v>
      </c>
      <c r="C96" s="4">
        <v>10080</v>
      </c>
      <c r="D96" s="13">
        <v>10080</v>
      </c>
      <c r="E96" s="10">
        <f t="shared" si="1"/>
        <v>100</v>
      </c>
    </row>
    <row r="97" spans="1:5" ht="25.5">
      <c r="A97" s="22" t="s">
        <v>101</v>
      </c>
      <c r="B97" s="26" t="s">
        <v>102</v>
      </c>
      <c r="C97" s="4">
        <v>31</v>
      </c>
      <c r="D97" s="13">
        <v>31</v>
      </c>
      <c r="E97" s="10">
        <f t="shared" si="1"/>
        <v>100</v>
      </c>
    </row>
    <row r="98" spans="1:5" ht="76.5">
      <c r="A98" s="22" t="s">
        <v>142</v>
      </c>
      <c r="B98" s="26" t="s">
        <v>103</v>
      </c>
      <c r="C98" s="4">
        <v>132606</v>
      </c>
      <c r="D98" s="13">
        <v>132606</v>
      </c>
      <c r="E98" s="10">
        <f t="shared" si="1"/>
        <v>100</v>
      </c>
    </row>
    <row r="99" spans="1:5" ht="51">
      <c r="A99" s="22" t="s">
        <v>207</v>
      </c>
      <c r="B99" s="26" t="s">
        <v>103</v>
      </c>
      <c r="C99" s="4">
        <v>300</v>
      </c>
      <c r="D99" s="13">
        <v>300</v>
      </c>
      <c r="E99" s="10">
        <f t="shared" si="1"/>
        <v>100</v>
      </c>
    </row>
    <row r="100" spans="1:5" ht="38.25">
      <c r="A100" s="22" t="s">
        <v>208</v>
      </c>
      <c r="B100" s="26" t="s">
        <v>209</v>
      </c>
      <c r="C100" s="4">
        <v>4000</v>
      </c>
      <c r="D100" s="13">
        <v>4000</v>
      </c>
      <c r="E100" s="10">
        <f t="shared" si="1"/>
        <v>100</v>
      </c>
    </row>
    <row r="101" spans="1:5" ht="25.5">
      <c r="A101" s="20" t="s">
        <v>104</v>
      </c>
      <c r="B101" s="25" t="s">
        <v>105</v>
      </c>
      <c r="C101" s="2">
        <f>C102+C103+C104+C105+C107+C106</f>
        <v>157269</v>
      </c>
      <c r="D101" s="2">
        <f>D102+D103+D104+D105+D107+D106</f>
        <v>156882</v>
      </c>
      <c r="E101" s="9">
        <f t="shared" si="1"/>
        <v>99.75392480399825</v>
      </c>
    </row>
    <row r="102" spans="1:5" ht="49.5" customHeight="1">
      <c r="A102" s="22" t="s">
        <v>132</v>
      </c>
      <c r="B102" s="26" t="s">
        <v>106</v>
      </c>
      <c r="C102" s="2">
        <v>16</v>
      </c>
      <c r="D102" s="12">
        <v>16</v>
      </c>
      <c r="E102" s="10">
        <f t="shared" si="1"/>
        <v>100</v>
      </c>
    </row>
    <row r="103" spans="1:5" ht="25.5" customHeight="1">
      <c r="A103" s="22" t="s">
        <v>107</v>
      </c>
      <c r="B103" s="26" t="s">
        <v>108</v>
      </c>
      <c r="C103" s="2">
        <v>3340</v>
      </c>
      <c r="D103" s="12">
        <v>3264</v>
      </c>
      <c r="E103" s="10">
        <f t="shared" si="1"/>
        <v>97.72455089820359</v>
      </c>
    </row>
    <row r="104" spans="1:5" ht="38.25">
      <c r="A104" s="22" t="s">
        <v>109</v>
      </c>
      <c r="B104" s="26" t="s">
        <v>110</v>
      </c>
      <c r="C104" s="2">
        <v>22709</v>
      </c>
      <c r="D104" s="12">
        <v>22399</v>
      </c>
      <c r="E104" s="10">
        <f t="shared" si="1"/>
        <v>98.63490246157912</v>
      </c>
    </row>
    <row r="105" spans="1:5" ht="38.25">
      <c r="A105" s="22" t="s">
        <v>145</v>
      </c>
      <c r="B105" s="26" t="s">
        <v>111</v>
      </c>
      <c r="C105" s="2">
        <v>2138</v>
      </c>
      <c r="D105" s="12">
        <v>2138</v>
      </c>
      <c r="E105" s="10">
        <f t="shared" si="1"/>
        <v>100</v>
      </c>
    </row>
    <row r="106" spans="1:5" ht="25.5">
      <c r="A106" s="22" t="s">
        <v>131</v>
      </c>
      <c r="B106" s="26" t="s">
        <v>111</v>
      </c>
      <c r="C106" s="2">
        <v>452</v>
      </c>
      <c r="D106" s="12">
        <v>451</v>
      </c>
      <c r="E106" s="10">
        <f>D106/C106*100</f>
        <v>99.77876106194691</v>
      </c>
    </row>
    <row r="107" spans="1:5" ht="76.5">
      <c r="A107" s="22" t="s">
        <v>114</v>
      </c>
      <c r="B107" s="26" t="s">
        <v>112</v>
      </c>
      <c r="C107" s="2">
        <v>128614</v>
      </c>
      <c r="D107" s="12">
        <v>128614</v>
      </c>
      <c r="E107" s="10">
        <f t="shared" si="1"/>
        <v>100</v>
      </c>
    </row>
    <row r="108" spans="1:5" ht="12.75">
      <c r="A108" s="20" t="s">
        <v>192</v>
      </c>
      <c r="B108" s="25" t="s">
        <v>193</v>
      </c>
      <c r="C108" s="2">
        <f>C109</f>
        <v>500</v>
      </c>
      <c r="D108" s="2">
        <f>D109</f>
        <v>500</v>
      </c>
      <c r="E108" s="9">
        <f t="shared" si="1"/>
        <v>100</v>
      </c>
    </row>
    <row r="109" spans="1:5" ht="45.75" customHeight="1">
      <c r="A109" s="22" t="s">
        <v>211</v>
      </c>
      <c r="B109" s="26" t="s">
        <v>210</v>
      </c>
      <c r="C109" s="4">
        <v>500</v>
      </c>
      <c r="D109" s="13">
        <v>500</v>
      </c>
      <c r="E109" s="10">
        <f t="shared" si="1"/>
        <v>100</v>
      </c>
    </row>
    <row r="110" spans="1:5" ht="27" customHeight="1">
      <c r="A110" s="20" t="s">
        <v>194</v>
      </c>
      <c r="B110" s="25" t="s">
        <v>196</v>
      </c>
      <c r="C110" s="2">
        <f>C111</f>
        <v>28001</v>
      </c>
      <c r="D110" s="2">
        <f>D111</f>
        <v>28001</v>
      </c>
      <c r="E110" s="10">
        <f t="shared" si="1"/>
        <v>100</v>
      </c>
    </row>
    <row r="111" spans="1:5" ht="63.75">
      <c r="A111" s="22" t="s">
        <v>195</v>
      </c>
      <c r="B111" s="26" t="s">
        <v>212</v>
      </c>
      <c r="C111" s="4">
        <v>28001</v>
      </c>
      <c r="D111" s="13">
        <v>28001</v>
      </c>
      <c r="E111" s="10">
        <f t="shared" si="1"/>
        <v>100</v>
      </c>
    </row>
    <row r="112" spans="1:5" ht="25.5" customHeight="1">
      <c r="A112" s="20" t="s">
        <v>181</v>
      </c>
      <c r="B112" s="25" t="s">
        <v>183</v>
      </c>
      <c r="C112" s="2">
        <f>C113</f>
        <v>1507</v>
      </c>
      <c r="D112" s="2">
        <f>D113</f>
        <v>1031</v>
      </c>
      <c r="E112" s="10">
        <f t="shared" si="1"/>
        <v>68.41406768414068</v>
      </c>
    </row>
    <row r="113" spans="1:5" ht="25.5">
      <c r="A113" s="22" t="s">
        <v>182</v>
      </c>
      <c r="B113" s="26" t="s">
        <v>184</v>
      </c>
      <c r="C113" s="2">
        <v>1507</v>
      </c>
      <c r="D113" s="12">
        <v>1031</v>
      </c>
      <c r="E113" s="10">
        <f t="shared" si="1"/>
        <v>68.41406768414068</v>
      </c>
    </row>
    <row r="114" spans="1:5" s="38" customFormat="1" ht="25.5">
      <c r="A114" s="36" t="s">
        <v>13</v>
      </c>
      <c r="B114" s="40" t="s">
        <v>34</v>
      </c>
      <c r="C114" s="3">
        <v>47334</v>
      </c>
      <c r="D114" s="14">
        <v>44777</v>
      </c>
      <c r="E114" s="8">
        <f t="shared" si="1"/>
        <v>94.59796340896607</v>
      </c>
    </row>
    <row r="115" spans="1:5" ht="17.25" customHeight="1">
      <c r="A115" s="27" t="s">
        <v>14</v>
      </c>
      <c r="B115" s="28"/>
      <c r="C115" s="3">
        <f>C114+C86+C10</f>
        <v>732700</v>
      </c>
      <c r="D115" s="3">
        <f>D114+D86+D10</f>
        <v>746040</v>
      </c>
      <c r="E115" s="8">
        <f t="shared" si="1"/>
        <v>101.82066330012283</v>
      </c>
    </row>
    <row r="116" spans="1:3" ht="12.75">
      <c r="A116" s="29"/>
      <c r="B116" s="30"/>
      <c r="C116" s="1"/>
    </row>
    <row r="118" spans="1:3" ht="12.75">
      <c r="A118" s="41"/>
      <c r="B118" s="41"/>
      <c r="C118" s="41"/>
    </row>
    <row r="120" spans="1:5" ht="15.75">
      <c r="A120" s="42" t="s">
        <v>180</v>
      </c>
      <c r="B120" s="42"/>
      <c r="C120" s="42"/>
      <c r="D120" s="42"/>
      <c r="E120" s="42"/>
    </row>
  </sheetData>
  <mergeCells count="6">
    <mergeCell ref="A118:C118"/>
    <mergeCell ref="A120:E120"/>
    <mergeCell ref="A6:E6"/>
    <mergeCell ref="C1:E1"/>
    <mergeCell ref="C2:E2"/>
    <mergeCell ref="C3:E3"/>
  </mergeCells>
  <printOptions/>
  <pageMargins left="0.984251968503937" right="0.3937007874015748" top="0.5905511811023623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Рзянкина</dc:creator>
  <cp:keywords/>
  <dc:description/>
  <cp:lastModifiedBy>nata</cp:lastModifiedBy>
  <cp:lastPrinted>2009-03-12T01:33:53Z</cp:lastPrinted>
  <dcterms:created xsi:type="dcterms:W3CDTF">2004-11-09T05:12:47Z</dcterms:created>
  <dcterms:modified xsi:type="dcterms:W3CDTF">2009-04-27T02:29:21Z</dcterms:modified>
  <cp:category/>
  <cp:version/>
  <cp:contentType/>
  <cp:contentStatus/>
</cp:coreProperties>
</file>