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(2)'!$A$1:$E$132</definedName>
    <definedName name="_xlnm.Print_Area" localSheetId="1">грбс!$A$1:$E$145</definedName>
  </definedNames>
  <calcPr calcId="125725"/>
</workbook>
</file>

<file path=xl/calcChain.xml><?xml version="1.0" encoding="utf-8"?>
<calcChain xmlns="http://schemas.openxmlformats.org/spreadsheetml/2006/main">
  <c r="D50" i="3"/>
  <c r="C50"/>
  <c r="E49"/>
  <c r="E48"/>
  <c r="D48"/>
  <c r="C48"/>
  <c r="D49"/>
  <c r="C49"/>
  <c r="C40" i="4"/>
  <c r="E39"/>
  <c r="D46" i="3"/>
  <c r="C46"/>
  <c r="D45"/>
  <c r="C45"/>
  <c r="D34"/>
  <c r="C34"/>
  <c r="D31" i="4"/>
  <c r="C31"/>
  <c r="E32"/>
  <c r="E33"/>
  <c r="D26"/>
  <c r="E26" s="1"/>
  <c r="C26"/>
  <c r="E28"/>
  <c r="D23" i="3"/>
  <c r="E34" l="1"/>
  <c r="E45"/>
  <c r="E46"/>
  <c r="D35" i="4"/>
  <c r="C35"/>
  <c r="D21"/>
  <c r="C21"/>
  <c r="D18"/>
  <c r="C18"/>
  <c r="D11"/>
  <c r="C11"/>
  <c r="D6"/>
  <c r="D40" s="1"/>
  <c r="C6"/>
  <c r="E25" i="3"/>
  <c r="E24"/>
  <c r="D20"/>
  <c r="C20"/>
  <c r="C23"/>
  <c r="C22" s="1"/>
  <c r="D47"/>
  <c r="C47"/>
  <c r="D42"/>
  <c r="D41" s="1"/>
  <c r="C42"/>
  <c r="C41" s="1"/>
  <c r="D40"/>
  <c r="C40"/>
  <c r="D37"/>
  <c r="D38"/>
  <c r="C37"/>
  <c r="C38"/>
  <c r="D36"/>
  <c r="C36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1" i="4"/>
  <c r="E38"/>
  <c r="E37"/>
  <c r="E36"/>
  <c r="E34"/>
  <c r="E31"/>
  <c r="E30"/>
  <c r="E29"/>
  <c r="E27"/>
  <c r="E25"/>
  <c r="E23"/>
  <c r="E24"/>
  <c r="E22"/>
  <c r="E20"/>
  <c r="E19"/>
  <c r="E13"/>
  <c r="E14"/>
  <c r="E15"/>
  <c r="E16"/>
  <c r="E17"/>
  <c r="E12"/>
  <c r="E8"/>
  <c r="E9"/>
  <c r="E10"/>
  <c r="E7"/>
  <c r="C139" i="3"/>
  <c r="D139"/>
  <c r="D128" i="4"/>
  <c r="C128"/>
  <c r="E6" l="1"/>
  <c r="E11"/>
  <c r="E21"/>
  <c r="C44" i="3"/>
  <c r="C43" s="1"/>
  <c r="D44"/>
  <c r="D43" s="1"/>
  <c r="E23"/>
  <c r="E20"/>
  <c r="E35" i="4"/>
  <c r="E18"/>
  <c r="E30" i="3"/>
  <c r="E14"/>
  <c r="E18"/>
  <c r="E16"/>
  <c r="E38"/>
  <c r="E8"/>
  <c r="E10"/>
  <c r="E11"/>
  <c r="E9"/>
  <c r="E19"/>
  <c r="E17"/>
  <c r="E15"/>
  <c r="E26"/>
  <c r="E28"/>
  <c r="E29"/>
  <c r="E31"/>
  <c r="E32"/>
  <c r="E36"/>
  <c r="E37"/>
  <c r="E40"/>
  <c r="E41"/>
  <c r="D22"/>
  <c r="E22" s="1"/>
  <c r="E42"/>
  <c r="C7"/>
  <c r="C6" s="1"/>
  <c r="C13"/>
  <c r="C12" s="1"/>
  <c r="D13"/>
  <c r="C27"/>
  <c r="C35"/>
  <c r="E33"/>
  <c r="E47"/>
  <c r="D7"/>
  <c r="D27"/>
  <c r="D35"/>
  <c r="E139"/>
  <c r="E128" i="4"/>
  <c r="E44" i="3" l="1"/>
  <c r="E43"/>
  <c r="E40" i="4"/>
  <c r="E35" i="3"/>
  <c r="C21"/>
  <c r="D6"/>
  <c r="E7"/>
  <c r="D12"/>
  <c r="E12" s="1"/>
  <c r="E13"/>
  <c r="D21"/>
  <c r="E27"/>
  <c r="E21" l="1"/>
  <c r="E50"/>
  <c r="E6"/>
</calcChain>
</file>

<file path=xl/sharedStrings.xml><?xml version="1.0" encoding="utf-8"?>
<sst xmlns="http://schemas.openxmlformats.org/spreadsheetml/2006/main" count="168" uniqueCount="98">
  <si>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</si>
  <si>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</si>
  <si>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</si>
  <si>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</si>
  <si>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</si>
  <si>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</si>
  <si>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</si>
  <si>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</si>
  <si>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</si>
  <si>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</si>
  <si>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</si>
  <si>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</si>
  <si>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</si>
  <si>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</si>
  <si>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</si>
  <si>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</si>
  <si>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</si>
  <si>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</si>
  <si>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</si>
  <si>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</si>
  <si>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</si>
  <si>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</si>
  <si>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</si>
  <si>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План на 2016 год в соответствии со сводной бюджетной росписью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</si>
  <si>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</si>
  <si>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</si>
  <si>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</si>
  <si>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</si>
  <si>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</si>
  <si>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</si>
  <si>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</si>
  <si>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</si>
  <si>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</si>
  <si>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</si>
  <si>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</si>
  <si>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</si>
  <si>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</si>
  <si>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</si>
  <si>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</si>
  <si>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</si>
  <si>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</si>
  <si>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</si>
  <si>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</si>
  <si>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</si>
  <si>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</si>
  <si>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</si>
  <si>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</si>
  <si>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</si>
  <si>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</si>
  <si>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</si>
  <si>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</si>
  <si>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</si>
  <si>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</si>
  <si>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</si>
  <si>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</si>
  <si>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</si>
  <si>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</si>
  <si>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</si>
  <si>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</si>
  <si>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</si>
  <si>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</si>
  <si>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</si>
  <si>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</si>
  <si>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</si>
  <si>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</si>
  <si>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</si>
  <si>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</si>
  <si>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</si>
  <si>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</si>
  <si>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</si>
  <si>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</si>
  <si>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</si>
  <si>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</si>
  <si>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</si>
  <si>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</si>
  <si>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</si>
  <si>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</si>
  <si>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</si>
  <si>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</si>
  <si>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</si>
  <si>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</si>
  <si>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</si>
  <si>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</si>
  <si>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Начальник Управления по финансам и налогам                                                                                    И.В. Бухарова</t>
  </si>
  <si>
    <t>Начальник Управления по финансам и налогам                                                                                                             И.В. Бухарова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</si>
  <si>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</si>
  <si>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</si>
  <si>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</si>
  <si>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</si>
  <si>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</si>
  <si>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</si>
  <si>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</si>
  <si>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</si>
  <si>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Исп. Рачек И.С., тел. 5-66-92</t>
  </si>
  <si>
    <t>Информация об исполнении муниципальных программ и подпрограмм городского округа г. Саянск на 01.07.2016г.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</si>
  <si>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01.07.2016г. 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</si>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</sst>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9"/>
  <sheetViews>
    <sheetView showGridLines="0" tabSelected="1" zoomScaleNormal="100" zoomScaleSheetLayoutView="130" workbookViewId="0">
      <selection sqref="A1:E1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1" t="s">
        <v>94</v>
      </c>
      <c r="B1" s="41"/>
      <c r="C1" s="41"/>
      <c r="D1" s="41"/>
      <c r="E1" s="41"/>
    </row>
    <row r="2" spans="1:5" ht="14.4">
      <c r="B2" s="42"/>
      <c r="C2" s="42"/>
      <c r="D2" s="42"/>
      <c r="E2" s="42"/>
    </row>
    <row r="3" spans="1:5" ht="12.7" customHeight="1">
      <c r="B3" s="42"/>
      <c r="C3" s="42"/>
      <c r="D3" s="42"/>
      <c r="E3" s="42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23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24</v>
      </c>
      <c r="C6" s="4">
        <f>C7+C8+C9+C10</f>
        <v>568875</v>
      </c>
      <c r="D6" s="4">
        <f>D7+D8+D9+D10</f>
        <v>287253</v>
      </c>
      <c r="E6" s="4">
        <f>D6/C6*100</f>
        <v>50.494924192485172</v>
      </c>
    </row>
    <row r="7" spans="1:5" ht="14.4" outlineLevel="1">
      <c r="A7" s="6" t="s">
        <v>6</v>
      </c>
      <c r="B7" s="7" t="s">
        <v>25</v>
      </c>
      <c r="C7" s="2">
        <v>268342</v>
      </c>
      <c r="D7" s="2">
        <v>113520</v>
      </c>
      <c r="E7" s="2">
        <f>D7/C7*100</f>
        <v>42.304223714513569</v>
      </c>
    </row>
    <row r="8" spans="1:5" ht="14.4" outlineLevel="1">
      <c r="A8" s="6" t="s">
        <v>7</v>
      </c>
      <c r="B8" s="7" t="s">
        <v>26</v>
      </c>
      <c r="C8" s="2">
        <v>244540</v>
      </c>
      <c r="D8" s="2">
        <v>144306</v>
      </c>
      <c r="E8" s="2">
        <f t="shared" ref="E8:E10" si="0">D8/C8*100</f>
        <v>59.011204710885742</v>
      </c>
    </row>
    <row r="9" spans="1:5" ht="14.4" outlineLevel="1">
      <c r="A9" s="6" t="s">
        <v>8</v>
      </c>
      <c r="B9" s="7" t="s">
        <v>27</v>
      </c>
      <c r="C9" s="2">
        <v>23461</v>
      </c>
      <c r="D9" s="2">
        <v>12264</v>
      </c>
      <c r="E9" s="2">
        <f t="shared" si="0"/>
        <v>52.273986616086262</v>
      </c>
    </row>
    <row r="10" spans="1:5" ht="28.8" outlineLevel="1">
      <c r="A10" s="6" t="s">
        <v>28</v>
      </c>
      <c r="B10" s="7" t="s">
        <v>29</v>
      </c>
      <c r="C10" s="2">
        <v>32532</v>
      </c>
      <c r="D10" s="2">
        <v>17163</v>
      </c>
      <c r="E10" s="2">
        <f t="shared" si="0"/>
        <v>52.757285134636668</v>
      </c>
    </row>
    <row r="11" spans="1:5" s="14" customFormat="1" ht="14.4">
      <c r="A11" s="12" t="s">
        <v>9</v>
      </c>
      <c r="B11" s="13" t="s">
        <v>30</v>
      </c>
      <c r="C11" s="4">
        <f>C12+C13+C14+C15+C16+C17</f>
        <v>68151</v>
      </c>
      <c r="D11" s="4">
        <f>D12+D13+D14+D15+D16+D17</f>
        <v>33815</v>
      </c>
      <c r="E11" s="4">
        <f>D11/C11*100</f>
        <v>49.617760561106955</v>
      </c>
    </row>
    <row r="12" spans="1:5" ht="14.4" outlineLevel="1">
      <c r="A12" s="6" t="s">
        <v>10</v>
      </c>
      <c r="B12" s="7" t="s">
        <v>31</v>
      </c>
      <c r="C12" s="2">
        <v>22509</v>
      </c>
      <c r="D12" s="2">
        <v>13364</v>
      </c>
      <c r="E12" s="2">
        <f>D12/C12*100</f>
        <v>59.371806832822429</v>
      </c>
    </row>
    <row r="13" spans="1:5" ht="14.4" outlineLevel="1">
      <c r="A13" s="6" t="s">
        <v>11</v>
      </c>
      <c r="B13" s="7" t="s">
        <v>32</v>
      </c>
      <c r="C13" s="2">
        <v>14844</v>
      </c>
      <c r="D13" s="2">
        <v>6466</v>
      </c>
      <c r="E13" s="2">
        <f t="shared" ref="E13:E19" si="1">D13/C13*100</f>
        <v>43.55968741579089</v>
      </c>
    </row>
    <row r="14" spans="1:5" ht="14.4" outlineLevel="1">
      <c r="A14" s="6" t="s">
        <v>12</v>
      </c>
      <c r="B14" s="7" t="s">
        <v>33</v>
      </c>
      <c r="C14" s="2">
        <v>11715</v>
      </c>
      <c r="D14" s="2">
        <v>5460</v>
      </c>
      <c r="E14" s="2">
        <f t="shared" si="1"/>
        <v>46.60691421254802</v>
      </c>
    </row>
    <row r="15" spans="1:5" ht="14.4" outlineLevel="1">
      <c r="A15" s="6" t="s">
        <v>13</v>
      </c>
      <c r="B15" s="7" t="s">
        <v>34</v>
      </c>
      <c r="C15" s="2">
        <v>17815</v>
      </c>
      <c r="D15" s="2">
        <v>8508</v>
      </c>
      <c r="E15" s="2">
        <f t="shared" si="1"/>
        <v>47.757507718214988</v>
      </c>
    </row>
    <row r="16" spans="1:5" ht="39" customHeight="1" outlineLevel="1">
      <c r="A16" s="6" t="s">
        <v>14</v>
      </c>
      <c r="B16" s="7" t="s">
        <v>35</v>
      </c>
      <c r="C16" s="2">
        <v>1190</v>
      </c>
      <c r="D16" s="2">
        <v>0</v>
      </c>
      <c r="E16" s="2">
        <f t="shared" si="1"/>
        <v>0</v>
      </c>
    </row>
    <row r="17" spans="1:5" ht="14.4" outlineLevel="1">
      <c r="A17" s="6" t="s">
        <v>15</v>
      </c>
      <c r="B17" s="7" t="s">
        <v>36</v>
      </c>
      <c r="C17" s="2">
        <v>78</v>
      </c>
      <c r="D17" s="2">
        <v>17</v>
      </c>
      <c r="E17" s="2">
        <f t="shared" si="1"/>
        <v>21.794871794871796</v>
      </c>
    </row>
    <row r="18" spans="1:5" ht="28.8" outlineLevel="1">
      <c r="A18" s="12" t="s">
        <v>16</v>
      </c>
      <c r="B18" s="13" t="s">
        <v>37</v>
      </c>
      <c r="C18" s="4">
        <f>C19</f>
        <v>24002</v>
      </c>
      <c r="D18" s="4">
        <f>D19</f>
        <v>13423</v>
      </c>
      <c r="E18" s="4">
        <f>D18/C18*100</f>
        <v>55.924506291142407</v>
      </c>
    </row>
    <row r="19" spans="1:5" ht="28.8" outlineLevel="1">
      <c r="A19" s="6" t="s">
        <v>17</v>
      </c>
      <c r="B19" s="7" t="s">
        <v>38</v>
      </c>
      <c r="C19" s="2">
        <v>24002</v>
      </c>
      <c r="D19" s="2">
        <v>13423</v>
      </c>
      <c r="E19" s="2">
        <f t="shared" si="1"/>
        <v>55.924506291142407</v>
      </c>
    </row>
    <row r="20" spans="1:5" ht="28.8" outlineLevel="1">
      <c r="A20" s="12" t="s">
        <v>18</v>
      </c>
      <c r="B20" s="13" t="s">
        <v>39</v>
      </c>
      <c r="C20" s="4">
        <v>11085</v>
      </c>
      <c r="D20" s="4">
        <v>1361</v>
      </c>
      <c r="E20" s="4">
        <f>D20/C20*100</f>
        <v>12.277852954442942</v>
      </c>
    </row>
    <row r="21" spans="1:5" s="14" customFormat="1" ht="43.2">
      <c r="A21" s="12" t="s">
        <v>40</v>
      </c>
      <c r="B21" s="13" t="s">
        <v>41</v>
      </c>
      <c r="C21" s="4">
        <f>C22+C23+C24</f>
        <v>52357</v>
      </c>
      <c r="D21" s="4">
        <f>D22+D23+D24</f>
        <v>25340</v>
      </c>
      <c r="E21" s="4">
        <f>D21/C21*100</f>
        <v>48.398494948144474</v>
      </c>
    </row>
    <row r="22" spans="1:5" ht="14.4" outlineLevel="1">
      <c r="A22" s="6" t="s">
        <v>19</v>
      </c>
      <c r="B22" s="7" t="s">
        <v>42</v>
      </c>
      <c r="C22" s="2">
        <v>24486</v>
      </c>
      <c r="D22" s="2">
        <v>11688</v>
      </c>
      <c r="E22" s="2">
        <f t="shared" ref="E22:E24" si="2">D22/C22*100</f>
        <v>47.733398676794906</v>
      </c>
    </row>
    <row r="23" spans="1:5" ht="28.8" outlineLevel="1">
      <c r="A23" s="6" t="s">
        <v>20</v>
      </c>
      <c r="B23" s="7" t="s">
        <v>43</v>
      </c>
      <c r="C23" s="2">
        <v>27678</v>
      </c>
      <c r="D23" s="2">
        <v>13500</v>
      </c>
      <c r="E23" s="2">
        <f t="shared" si="2"/>
        <v>48.775200520268811</v>
      </c>
    </row>
    <row r="24" spans="1:5" ht="14.4" outlineLevel="1">
      <c r="A24" s="6" t="s">
        <v>21</v>
      </c>
      <c r="B24" s="7" t="s">
        <v>44</v>
      </c>
      <c r="C24" s="2">
        <v>193</v>
      </c>
      <c r="D24" s="2">
        <v>152</v>
      </c>
      <c r="E24" s="2">
        <f t="shared" si="2"/>
        <v>78.756476683937819</v>
      </c>
    </row>
    <row r="25" spans="1:5" ht="28.8" outlineLevel="1">
      <c r="A25" s="12" t="s">
        <v>45</v>
      </c>
      <c r="B25" s="13" t="s">
        <v>46</v>
      </c>
      <c r="C25" s="4">
        <v>3778</v>
      </c>
      <c r="D25" s="4">
        <v>1957</v>
      </c>
      <c r="E25" s="4">
        <f>D25/C25*100</f>
        <v>51.79989412387507</v>
      </c>
    </row>
    <row r="26" spans="1:5" ht="43.2" outlineLevel="1">
      <c r="A26" s="12" t="s">
        <v>47</v>
      </c>
      <c r="B26" s="13" t="s">
        <v>48</v>
      </c>
      <c r="C26" s="4">
        <f>C27+C28</f>
        <v>245</v>
      </c>
      <c r="D26" s="4">
        <f>D27+D28</f>
        <v>103</v>
      </c>
      <c r="E26" s="4">
        <f>D26/C26*100</f>
        <v>42.04081632653061</v>
      </c>
    </row>
    <row r="27" spans="1:5" ht="43.2" outlineLevel="1">
      <c r="A27" s="6" t="s">
        <v>49</v>
      </c>
      <c r="B27" s="7" t="s">
        <v>50</v>
      </c>
      <c r="C27" s="2">
        <v>205</v>
      </c>
      <c r="D27" s="2">
        <v>103</v>
      </c>
      <c r="E27" s="2">
        <f t="shared" ref="E27:E28" si="3">D27/C27*100</f>
        <v>50.243902439024389</v>
      </c>
    </row>
    <row r="28" spans="1:5" ht="28.8" outlineLevel="1">
      <c r="A28" s="6" t="s">
        <v>85</v>
      </c>
      <c r="B28" s="7" t="s">
        <v>86</v>
      </c>
      <c r="C28" s="2">
        <v>40</v>
      </c>
      <c r="D28" s="2">
        <v>0</v>
      </c>
      <c r="E28" s="2">
        <f t="shared" si="3"/>
        <v>0</v>
      </c>
    </row>
    <row r="29" spans="1:5" ht="43.2" outlineLevel="1">
      <c r="A29" s="12" t="s">
        <v>68</v>
      </c>
      <c r="B29" s="13" t="s">
        <v>52</v>
      </c>
      <c r="C29" s="4">
        <v>210</v>
      </c>
      <c r="D29" s="4">
        <v>0</v>
      </c>
      <c r="E29" s="4">
        <f>D29/C29*100</f>
        <v>0</v>
      </c>
    </row>
    <row r="30" spans="1:5" s="14" customFormat="1" ht="28.8">
      <c r="A30" s="12" t="s">
        <v>51</v>
      </c>
      <c r="B30" s="13" t="s">
        <v>54</v>
      </c>
      <c r="C30" s="4">
        <v>8783</v>
      </c>
      <c r="D30" s="4">
        <v>4359</v>
      </c>
      <c r="E30" s="4">
        <f>D30/C30*100</f>
        <v>49.629966981669135</v>
      </c>
    </row>
    <row r="31" spans="1:5" ht="43.2" outlineLevel="1">
      <c r="A31" s="28" t="s">
        <v>69</v>
      </c>
      <c r="B31" s="29" t="s">
        <v>74</v>
      </c>
      <c r="C31" s="30">
        <f>C34+C33+C32</f>
        <v>24012</v>
      </c>
      <c r="D31" s="30">
        <f>D34+D33+D32</f>
        <v>8529</v>
      </c>
      <c r="E31" s="4">
        <f>D31/C31*100</f>
        <v>35.519740129935037</v>
      </c>
    </row>
    <row r="32" spans="1:5" ht="43.2" outlineLevel="1">
      <c r="A32" s="16" t="s">
        <v>70</v>
      </c>
      <c r="B32" s="7" t="s">
        <v>90</v>
      </c>
      <c r="C32" s="31">
        <v>880</v>
      </c>
      <c r="D32" s="31">
        <v>0</v>
      </c>
      <c r="E32" s="2">
        <f t="shared" ref="E32:E39" si="4">D32/C32*100</f>
        <v>0</v>
      </c>
    </row>
    <row r="33" spans="1:8" ht="28.8" outlineLevel="1">
      <c r="A33" s="16" t="s">
        <v>87</v>
      </c>
      <c r="B33" s="7" t="s">
        <v>88</v>
      </c>
      <c r="C33" s="31">
        <v>604</v>
      </c>
      <c r="D33" s="31">
        <v>124</v>
      </c>
      <c r="E33" s="2">
        <f t="shared" si="4"/>
        <v>20.52980132450331</v>
      </c>
    </row>
    <row r="34" spans="1:8" ht="43.2" outlineLevel="1">
      <c r="A34" s="6" t="s">
        <v>89</v>
      </c>
      <c r="B34" s="7" t="s">
        <v>56</v>
      </c>
      <c r="C34" s="2">
        <v>22528</v>
      </c>
      <c r="D34" s="2">
        <v>8405</v>
      </c>
      <c r="E34" s="2">
        <f t="shared" si="4"/>
        <v>37.309126420454547</v>
      </c>
    </row>
    <row r="35" spans="1:8" s="14" customFormat="1" ht="43.2">
      <c r="A35" s="12" t="s">
        <v>22</v>
      </c>
      <c r="B35" s="13" t="s">
        <v>59</v>
      </c>
      <c r="C35" s="4">
        <f>C36+C37+C38</f>
        <v>72212</v>
      </c>
      <c r="D35" s="4">
        <f>D36+D37+D38</f>
        <v>6671</v>
      </c>
      <c r="E35" s="4">
        <f>D35/C35*100</f>
        <v>9.2380767739433889</v>
      </c>
    </row>
    <row r="36" spans="1:8" ht="43.2" outlineLevel="1">
      <c r="A36" s="6" t="s">
        <v>71</v>
      </c>
      <c r="B36" s="7" t="s">
        <v>57</v>
      </c>
      <c r="C36" s="2">
        <v>58000</v>
      </c>
      <c r="D36" s="2">
        <v>1220</v>
      </c>
      <c r="E36" s="2">
        <f t="shared" si="4"/>
        <v>2.103448275862069</v>
      </c>
    </row>
    <row r="37" spans="1:8" ht="28.8" outlineLevel="1">
      <c r="A37" s="6" t="s">
        <v>72</v>
      </c>
      <c r="B37" s="7" t="s">
        <v>60</v>
      </c>
      <c r="C37" s="2">
        <v>485</v>
      </c>
      <c r="D37" s="2">
        <v>38</v>
      </c>
      <c r="E37" s="2">
        <f t="shared" si="4"/>
        <v>7.8350515463917523</v>
      </c>
    </row>
    <row r="38" spans="1:8" ht="28.8" outlineLevel="1">
      <c r="A38" s="6" t="s">
        <v>73</v>
      </c>
      <c r="B38" s="7" t="s">
        <v>58</v>
      </c>
      <c r="C38" s="2">
        <v>13727</v>
      </c>
      <c r="D38" s="2">
        <v>5413</v>
      </c>
      <c r="E38" s="2">
        <f t="shared" si="4"/>
        <v>39.433233772856411</v>
      </c>
    </row>
    <row r="39" spans="1:8" ht="43.2" outlineLevel="1">
      <c r="A39" s="12" t="s">
        <v>96</v>
      </c>
      <c r="B39" s="13" t="s">
        <v>97</v>
      </c>
      <c r="C39" s="4">
        <v>4400</v>
      </c>
      <c r="D39" s="4">
        <v>0</v>
      </c>
      <c r="E39" s="4">
        <f t="shared" si="4"/>
        <v>0</v>
      </c>
    </row>
    <row r="40" spans="1:8" ht="14.4" outlineLevel="1">
      <c r="A40" s="6"/>
      <c r="B40" s="13" t="s">
        <v>61</v>
      </c>
      <c r="C40" s="4">
        <f>C6+C11+C18+C20+C21+C25+C26+C29+C30+C31+C35+C39</f>
        <v>838110</v>
      </c>
      <c r="D40" s="4">
        <f>D6+D11+D18+D20+D21+D25+D26+D29+D30+D31+D35+D39</f>
        <v>382811</v>
      </c>
      <c r="E40" s="4">
        <f>D40/C40*100</f>
        <v>45.675507988211571</v>
      </c>
    </row>
    <row r="41" spans="1:8" ht="14.4" outlineLevel="1">
      <c r="A41" s="6"/>
      <c r="B41" s="7" t="s">
        <v>62</v>
      </c>
      <c r="C41" s="2">
        <v>328654</v>
      </c>
      <c r="D41" s="2">
        <v>143741</v>
      </c>
      <c r="E41" s="2">
        <f>D41/C41*100</f>
        <v>43.736269754818139</v>
      </c>
    </row>
    <row r="42" spans="1:8" ht="41.95" customHeight="1" outlineLevel="1">
      <c r="A42" s="21"/>
      <c r="B42" s="21"/>
      <c r="C42" s="32"/>
      <c r="D42" s="32"/>
      <c r="E42" s="32"/>
    </row>
    <row r="43" spans="1:8" s="5" customFormat="1" ht="15.65">
      <c r="A43" s="49" t="s">
        <v>83</v>
      </c>
      <c r="B43" s="49"/>
      <c r="C43" s="49"/>
      <c r="D43" s="49"/>
      <c r="E43" s="49"/>
      <c r="F43" s="39"/>
      <c r="G43" s="39"/>
      <c r="H43" s="39"/>
    </row>
    <row r="44" spans="1:8" ht="15.85" customHeight="1" outlineLevel="1">
      <c r="A44" s="21"/>
      <c r="B44" s="21"/>
      <c r="C44" s="32"/>
      <c r="D44" s="32"/>
      <c r="E44" s="32"/>
    </row>
    <row r="45" spans="1:8" ht="14.4" hidden="1" outlineLevel="1">
      <c r="A45" s="43"/>
      <c r="B45" s="44"/>
      <c r="C45" s="44"/>
      <c r="D45" s="44"/>
      <c r="E45" s="45"/>
    </row>
    <row r="46" spans="1:8" ht="23.95" hidden="1" customHeight="1" outlineLevel="1">
      <c r="A46" s="43"/>
      <c r="B46" s="44"/>
      <c r="C46" s="44"/>
      <c r="D46" s="44"/>
      <c r="E46" s="45"/>
    </row>
    <row r="47" spans="1:8" ht="14.4" hidden="1" outlineLevel="1">
      <c r="A47" s="43"/>
      <c r="B47" s="44"/>
      <c r="C47" s="44"/>
      <c r="D47" s="44"/>
      <c r="E47" s="45"/>
    </row>
    <row r="48" spans="1:8" s="14" customFormat="1" ht="14.4" hidden="1">
      <c r="A48" s="43"/>
      <c r="B48" s="44"/>
      <c r="C48" s="44"/>
      <c r="D48" s="44"/>
      <c r="E48" s="45"/>
    </row>
    <row r="49" spans="1:5" ht="14.4" hidden="1" outlineLevel="1">
      <c r="A49" s="43"/>
      <c r="B49" s="44"/>
      <c r="C49" s="44"/>
      <c r="D49" s="44"/>
      <c r="E49" s="45"/>
    </row>
    <row r="50" spans="1:5" ht="41.95" hidden="1" customHeight="1" outlineLevel="1">
      <c r="A50" s="43"/>
      <c r="B50" s="44"/>
      <c r="C50" s="44"/>
      <c r="D50" s="44"/>
      <c r="E50" s="45"/>
    </row>
    <row r="51" spans="1:5" ht="14.4" hidden="1" outlineLevel="1">
      <c r="A51" s="43"/>
      <c r="B51" s="44"/>
      <c r="C51" s="44"/>
      <c r="D51" s="44"/>
      <c r="E51" s="45"/>
    </row>
    <row r="52" spans="1:5" ht="14.4" hidden="1" outlineLevel="1">
      <c r="A52" s="43"/>
      <c r="B52" s="44"/>
      <c r="C52" s="44"/>
      <c r="D52" s="44"/>
      <c r="E52" s="45"/>
    </row>
    <row r="53" spans="1:5" ht="14.4" hidden="1" outlineLevel="1">
      <c r="A53" s="43"/>
      <c r="B53" s="44"/>
      <c r="C53" s="44"/>
      <c r="D53" s="44"/>
      <c r="E53" s="45"/>
    </row>
    <row r="54" spans="1:5" ht="12.7" hidden="1" customHeight="1" outlineLevel="1">
      <c r="A54" s="43"/>
      <c r="B54" s="44"/>
      <c r="C54" s="44"/>
      <c r="D54" s="44"/>
      <c r="E54" s="45"/>
    </row>
    <row r="55" spans="1:5" ht="14.4" hidden="1" outlineLevel="1">
      <c r="A55" s="43"/>
      <c r="B55" s="44"/>
      <c r="C55" s="44"/>
      <c r="D55" s="44"/>
      <c r="E55" s="45"/>
    </row>
    <row r="56" spans="1:5" s="14" customFormat="1" ht="14.4" hidden="1">
      <c r="A56" s="43"/>
      <c r="B56" s="44"/>
      <c r="C56" s="44"/>
      <c r="D56" s="44"/>
      <c r="E56" s="45"/>
    </row>
    <row r="57" spans="1:5" ht="14.4" hidden="1" outlineLevel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ht="14.4" hidden="1" outlineLevel="1">
      <c r="A59" s="43"/>
      <c r="B59" s="44"/>
      <c r="C59" s="44"/>
      <c r="D59" s="44"/>
      <c r="E59" s="45"/>
    </row>
    <row r="60" spans="1:5" s="14" customFormat="1" ht="14.4" hidden="1">
      <c r="A60" s="43"/>
      <c r="B60" s="44"/>
      <c r="C60" s="44"/>
      <c r="D60" s="44"/>
      <c r="E60" s="45"/>
    </row>
    <row r="61" spans="1:5" ht="18" hidden="1" customHeight="1" outlineLevel="1">
      <c r="A61" s="43"/>
      <c r="B61" s="44"/>
      <c r="C61" s="44"/>
      <c r="D61" s="44"/>
      <c r="E61" s="45"/>
    </row>
    <row r="62" spans="1:5" ht="14.4" hidden="1" outlineLevel="1">
      <c r="A62" s="43"/>
      <c r="B62" s="44"/>
      <c r="C62" s="44"/>
      <c r="D62" s="44"/>
      <c r="E62" s="45"/>
    </row>
    <row r="63" spans="1:5" s="14" customFormat="1" ht="14.4" hidden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ht="14.4" hidden="1" outlineLevel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ht="14.4" hidden="1" outlineLevel="1">
      <c r="A67" s="43"/>
      <c r="B67" s="44"/>
      <c r="C67" s="44"/>
      <c r="D67" s="44"/>
      <c r="E67" s="45"/>
    </row>
    <row r="68" spans="1:5" ht="14.4" hidden="1" outlineLevel="1">
      <c r="A68" s="43"/>
      <c r="B68" s="44"/>
      <c r="C68" s="44"/>
      <c r="D68" s="44"/>
      <c r="E68" s="45"/>
    </row>
    <row r="69" spans="1:5" ht="0.8" hidden="1" customHeight="1" outlineLevel="1">
      <c r="A69" s="43"/>
      <c r="B69" s="44"/>
      <c r="C69" s="44"/>
      <c r="D69" s="44"/>
      <c r="E69" s="45"/>
    </row>
    <row r="70" spans="1:5" ht="14.4" hidden="1" outlineLevel="1">
      <c r="A70" s="43"/>
      <c r="B70" s="44"/>
      <c r="C70" s="44"/>
      <c r="D70" s="44"/>
      <c r="E70" s="45"/>
    </row>
    <row r="71" spans="1:5" s="14" customFormat="1" ht="14.4" hidden="1">
      <c r="A71" s="43"/>
      <c r="B71" s="44"/>
      <c r="C71" s="44"/>
      <c r="D71" s="44"/>
      <c r="E71" s="45"/>
    </row>
    <row r="72" spans="1:5" ht="14.4" hidden="1" outlineLevel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ht="14.4" hidden="1" outlineLevel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14.4" hidden="1" outlineLevel="1">
      <c r="A77" s="43"/>
      <c r="B77" s="44"/>
      <c r="C77" s="44"/>
      <c r="D77" s="44"/>
      <c r="E77" s="45"/>
    </row>
    <row r="78" spans="1:5" ht="23.95" hidden="1" customHeight="1" outlineLevel="1">
      <c r="A78" s="43"/>
      <c r="B78" s="44"/>
      <c r="C78" s="44"/>
      <c r="D78" s="44"/>
      <c r="E78" s="45"/>
    </row>
    <row r="79" spans="1:5" s="14" customFormat="1" ht="14.4" hidden="1">
      <c r="A79" s="43"/>
      <c r="B79" s="44"/>
      <c r="C79" s="44"/>
      <c r="D79" s="44"/>
      <c r="E79" s="45"/>
    </row>
    <row r="80" spans="1:5" ht="14.4" hidden="1" outlineLevel="1">
      <c r="A80" s="43"/>
      <c r="B80" s="44"/>
      <c r="C80" s="44"/>
      <c r="D80" s="44"/>
      <c r="E80" s="45"/>
    </row>
    <row r="81" spans="1:5" ht="12.7" hidden="1" customHeight="1" outlineLevel="1">
      <c r="A81" s="46"/>
      <c r="B81" s="47"/>
      <c r="C81" s="47"/>
      <c r="D81" s="47"/>
      <c r="E81" s="48"/>
    </row>
    <row r="82" spans="1:5" ht="14.4" hidden="1" outlineLevel="1">
      <c r="A82" s="6"/>
      <c r="B82" s="7"/>
      <c r="C82" s="33"/>
      <c r="D82" s="33"/>
      <c r="E82" s="33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3.5" hidden="1" customHeight="1" outlineLevel="1">
      <c r="A85" s="6"/>
      <c r="B85" s="7"/>
      <c r="C85" s="33"/>
      <c r="D85" s="33"/>
      <c r="E85" s="33"/>
    </row>
    <row r="86" spans="1:5" s="14" customFormat="1" ht="41.95" hidden="1" customHeight="1">
      <c r="A86" s="12"/>
      <c r="B86" s="13"/>
      <c r="C86" s="34"/>
      <c r="D86" s="34"/>
      <c r="E86" s="34"/>
    </row>
    <row r="87" spans="1:5" ht="14.4" hidden="1" outlineLevel="1">
      <c r="A87" s="6"/>
      <c r="B87" s="7"/>
      <c r="C87" s="33"/>
      <c r="D87" s="33"/>
      <c r="E87" s="33"/>
    </row>
    <row r="88" spans="1:5" ht="14.4" hidden="1" outlineLevel="1">
      <c r="A88" s="6"/>
      <c r="B88" s="7"/>
      <c r="C88" s="33"/>
      <c r="D88" s="33"/>
      <c r="E88" s="33"/>
    </row>
    <row r="89" spans="1:5" s="14" customFormat="1" ht="14.4" hidden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2.7" hidden="1" customHeight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s="14" customFormat="1" ht="14.4" hidden="1">
      <c r="A102" s="12"/>
      <c r="B102" s="13"/>
      <c r="C102" s="34"/>
      <c r="D102" s="34"/>
      <c r="E102" s="34"/>
    </row>
    <row r="103" spans="1:5" ht="16.45" hidden="1" customHeight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4.4" hidden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41.35" hidden="1" customHeight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s="14" customFormat="1" ht="14.4" hidden="1">
      <c r="A111" s="12"/>
      <c r="B111" s="13"/>
      <c r="C111" s="34"/>
      <c r="D111" s="34"/>
      <c r="E111" s="34"/>
    </row>
    <row r="112" spans="1:5" ht="14.4" hidden="1" outlineLevel="1">
      <c r="A112" s="6"/>
      <c r="B112" s="7"/>
      <c r="C112" s="33"/>
      <c r="D112" s="33"/>
      <c r="E112" s="33"/>
    </row>
    <row r="113" spans="1:5" ht="27.1" hidden="1" customHeight="1" outlineLevel="1">
      <c r="A113" s="6"/>
      <c r="B113" s="7"/>
      <c r="C113" s="33"/>
      <c r="D113" s="33"/>
      <c r="E113" s="33"/>
    </row>
    <row r="114" spans="1:5" ht="23.95" hidden="1" customHeight="1" outlineLevel="1">
      <c r="A114" s="6"/>
      <c r="B114" s="7"/>
      <c r="C114" s="33"/>
      <c r="D114" s="33"/>
      <c r="E114" s="33"/>
    </row>
    <row r="115" spans="1:5" ht="14.4" hidden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3" hidden="1" customHeight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s="14" customFormat="1" ht="14.4" hidden="1">
      <c r="A128" s="40" t="s">
        <v>1</v>
      </c>
      <c r="B128" s="40"/>
      <c r="C128" s="35" t="e">
        <f>SUM(C6,C11,C21,C30,C35,#REF!,#REF!,C48,C56,C60,C63,C71,C79,C86,C89,C102,C105,C111)</f>
        <v>#REF!</v>
      </c>
      <c r="D128" s="35" t="e">
        <f>SUM(D6,D11,D21,D30,D35,#REF!,#REF!,D48,D56,D60,D63,D71,D79,D86,D89,D102,D105,D111)</f>
        <v>#REF!</v>
      </c>
      <c r="E128" s="34" t="e">
        <f t="shared" ref="E128" si="5">D128/C128*100</f>
        <v>#REF!</v>
      </c>
    </row>
    <row r="129" spans="1:5" ht="43.2" customHeight="1"/>
    <row r="130" spans="1:5" ht="16.149999999999999" customHeight="1">
      <c r="E130" s="37"/>
    </row>
    <row r="131" spans="1:5" ht="15.05" customHeight="1">
      <c r="A131" s="8" t="s">
        <v>93</v>
      </c>
      <c r="E131" s="38"/>
    </row>
    <row r="169" spans="1:1" ht="12.7" customHeight="1">
      <c r="A169" s="25"/>
    </row>
  </sheetData>
  <mergeCells count="7">
    <mergeCell ref="F43:H43"/>
    <mergeCell ref="A128:B128"/>
    <mergeCell ref="A1:E1"/>
    <mergeCell ref="B2:E2"/>
    <mergeCell ref="B3:E3"/>
    <mergeCell ref="A45:E81"/>
    <mergeCell ref="A43:E4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3" max="4" man="1"/>
    <brk id="1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0"/>
  <sheetViews>
    <sheetView showGridLines="0" topLeftCell="A37" zoomScaleNormal="100" zoomScaleSheetLayoutView="70" workbookViewId="0">
      <selection activeCell="A53" sqref="A53:E53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1" t="s">
        <v>95</v>
      </c>
      <c r="B1" s="41"/>
      <c r="C1" s="41"/>
      <c r="D1" s="41"/>
      <c r="E1" s="41"/>
    </row>
    <row r="2" spans="1:6" ht="14.4">
      <c r="B2" s="42"/>
      <c r="C2" s="42"/>
      <c r="D2" s="42"/>
      <c r="E2" s="42"/>
    </row>
    <row r="3" spans="1:6" ht="12.7" customHeight="1">
      <c r="B3" s="42"/>
      <c r="C3" s="42"/>
      <c r="D3" s="42"/>
      <c r="E3" s="42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23</v>
      </c>
      <c r="D5" s="1" t="s">
        <v>4</v>
      </c>
      <c r="E5" s="1" t="s">
        <v>78</v>
      </c>
    </row>
    <row r="6" spans="1:6" ht="28.8">
      <c r="A6" s="1"/>
      <c r="B6" s="11" t="s">
        <v>63</v>
      </c>
      <c r="C6" s="3">
        <f>C7</f>
        <v>568875</v>
      </c>
      <c r="D6" s="3">
        <f>D7</f>
        <v>287253</v>
      </c>
      <c r="E6" s="3">
        <f>D6/C6*100</f>
        <v>50.494924192485172</v>
      </c>
    </row>
    <row r="7" spans="1:6" s="14" customFormat="1" ht="28.8">
      <c r="A7" s="12">
        <v>1</v>
      </c>
      <c r="B7" s="13" t="s">
        <v>24</v>
      </c>
      <c r="C7" s="4">
        <f>SUM(C8:C11)</f>
        <v>568875</v>
      </c>
      <c r="D7" s="4">
        <f>SUM(D8:D11)</f>
        <v>287253</v>
      </c>
      <c r="E7" s="4">
        <f>D7/C7*100</f>
        <v>50.494924192485172</v>
      </c>
    </row>
    <row r="8" spans="1:6" ht="14.4" outlineLevel="1">
      <c r="A8" s="6" t="s">
        <v>6</v>
      </c>
      <c r="B8" s="7" t="s">
        <v>25</v>
      </c>
      <c r="C8" s="2">
        <f>'Бюджет (2)'!C7</f>
        <v>268342</v>
      </c>
      <c r="D8" s="2">
        <f>'Бюджет (2)'!D7</f>
        <v>113520</v>
      </c>
      <c r="E8" s="2">
        <f>D8/C8*100</f>
        <v>42.304223714513569</v>
      </c>
    </row>
    <row r="9" spans="1:6" ht="14.4" outlineLevel="1">
      <c r="A9" s="6" t="s">
        <v>7</v>
      </c>
      <c r="B9" s="7" t="s">
        <v>26</v>
      </c>
      <c r="C9" s="2">
        <f>'Бюджет (2)'!C8</f>
        <v>244540</v>
      </c>
      <c r="D9" s="2">
        <f>'Бюджет (2)'!D8</f>
        <v>144306</v>
      </c>
      <c r="E9" s="2">
        <f t="shared" ref="E9:E11" si="0">D9/C9*100</f>
        <v>59.011204710885742</v>
      </c>
    </row>
    <row r="10" spans="1:6" ht="14.4" outlineLevel="1">
      <c r="A10" s="6" t="s">
        <v>8</v>
      </c>
      <c r="B10" s="7" t="s">
        <v>27</v>
      </c>
      <c r="C10" s="2">
        <f>'Бюджет (2)'!C9</f>
        <v>23461</v>
      </c>
      <c r="D10" s="2">
        <f>'Бюджет (2)'!D9</f>
        <v>12264</v>
      </c>
      <c r="E10" s="2">
        <f t="shared" si="0"/>
        <v>52.273986616086262</v>
      </c>
    </row>
    <row r="11" spans="1:6" ht="28.8" outlineLevel="1">
      <c r="A11" s="6" t="s">
        <v>28</v>
      </c>
      <c r="B11" s="7" t="s">
        <v>29</v>
      </c>
      <c r="C11" s="2">
        <f>'Бюджет (2)'!C10</f>
        <v>32532</v>
      </c>
      <c r="D11" s="2">
        <f>'Бюджет (2)'!D10</f>
        <v>17163</v>
      </c>
      <c r="E11" s="2">
        <f t="shared" si="0"/>
        <v>52.757285134636668</v>
      </c>
    </row>
    <row r="12" spans="1:6" ht="28.8" outlineLevel="1">
      <c r="A12" s="6"/>
      <c r="B12" s="11" t="s">
        <v>64</v>
      </c>
      <c r="C12" s="3">
        <f>C13</f>
        <v>68151</v>
      </c>
      <c r="D12" s="3">
        <f>D13</f>
        <v>33815</v>
      </c>
      <c r="E12" s="3">
        <f>D12/C12*100</f>
        <v>49.617760561106955</v>
      </c>
    </row>
    <row r="13" spans="1:6" s="14" customFormat="1" ht="14.4">
      <c r="A13" s="12" t="s">
        <v>9</v>
      </c>
      <c r="B13" s="13" t="s">
        <v>30</v>
      </c>
      <c r="C13" s="4">
        <f>SUM(C14:C19)</f>
        <v>68151</v>
      </c>
      <c r="D13" s="4">
        <f>SUM(D14:D19)</f>
        <v>33815</v>
      </c>
      <c r="E13" s="4">
        <f>D13/C13*100</f>
        <v>49.617760561106955</v>
      </c>
    </row>
    <row r="14" spans="1:6" ht="14.4" outlineLevel="1">
      <c r="A14" s="6" t="s">
        <v>10</v>
      </c>
      <c r="B14" s="7" t="s">
        <v>31</v>
      </c>
      <c r="C14" s="2">
        <f>'Бюджет (2)'!C12</f>
        <v>22509</v>
      </c>
      <c r="D14" s="2">
        <f>'Бюджет (2)'!D12</f>
        <v>13364</v>
      </c>
      <c r="E14" s="2">
        <f t="shared" ref="E14:E19" si="1">D14/C14*100</f>
        <v>59.371806832822429</v>
      </c>
    </row>
    <row r="15" spans="1:6" ht="14.4" outlineLevel="1">
      <c r="A15" s="6" t="s">
        <v>11</v>
      </c>
      <c r="B15" s="7" t="s">
        <v>32</v>
      </c>
      <c r="C15" s="2">
        <f>'Бюджет (2)'!C13</f>
        <v>14844</v>
      </c>
      <c r="D15" s="2">
        <f>'Бюджет (2)'!D13</f>
        <v>6466</v>
      </c>
      <c r="E15" s="2">
        <f t="shared" si="1"/>
        <v>43.55968741579089</v>
      </c>
    </row>
    <row r="16" spans="1:6" ht="14.4" outlineLevel="1">
      <c r="A16" s="6" t="s">
        <v>12</v>
      </c>
      <c r="B16" s="7" t="s">
        <v>33</v>
      </c>
      <c r="C16" s="2">
        <f>'Бюджет (2)'!C14</f>
        <v>11715</v>
      </c>
      <c r="D16" s="2">
        <f>'Бюджет (2)'!D14</f>
        <v>5460</v>
      </c>
      <c r="E16" s="2">
        <f t="shared" si="1"/>
        <v>46.60691421254802</v>
      </c>
    </row>
    <row r="17" spans="1:5" ht="14.4" outlineLevel="1">
      <c r="A17" s="6" t="s">
        <v>13</v>
      </c>
      <c r="B17" s="7" t="s">
        <v>34</v>
      </c>
      <c r="C17" s="2">
        <f>'Бюджет (2)'!C15</f>
        <v>17815</v>
      </c>
      <c r="D17" s="2">
        <f>'Бюджет (2)'!D15</f>
        <v>8508</v>
      </c>
      <c r="E17" s="2">
        <f t="shared" si="1"/>
        <v>47.757507718214988</v>
      </c>
    </row>
    <row r="18" spans="1:5" ht="39" customHeight="1" outlineLevel="1">
      <c r="A18" s="6" t="s">
        <v>14</v>
      </c>
      <c r="B18" s="7" t="s">
        <v>35</v>
      </c>
      <c r="C18" s="2">
        <f>'Бюджет (2)'!C16</f>
        <v>1190</v>
      </c>
      <c r="D18" s="2">
        <f>'Бюджет (2)'!D16</f>
        <v>0</v>
      </c>
      <c r="E18" s="2">
        <f t="shared" si="1"/>
        <v>0</v>
      </c>
    </row>
    <row r="19" spans="1:5" ht="14.4" outlineLevel="1">
      <c r="A19" s="6" t="s">
        <v>15</v>
      </c>
      <c r="B19" s="7" t="s">
        <v>36</v>
      </c>
      <c r="C19" s="2">
        <f>'Бюджет (2)'!C17</f>
        <v>78</v>
      </c>
      <c r="D19" s="2">
        <f>'Бюджет (2)'!D17</f>
        <v>17</v>
      </c>
      <c r="E19" s="2">
        <f t="shared" si="1"/>
        <v>21.794871794871796</v>
      </c>
    </row>
    <row r="20" spans="1:5" ht="28.8" outlineLevel="1">
      <c r="A20" s="6"/>
      <c r="B20" s="11" t="s">
        <v>63</v>
      </c>
      <c r="C20" s="3">
        <f>C24</f>
        <v>6113</v>
      </c>
      <c r="D20" s="3">
        <f>D24</f>
        <v>2620</v>
      </c>
      <c r="E20" s="3">
        <f t="shared" ref="E20:E28" si="2">D20/C20*100</f>
        <v>42.859479797153604</v>
      </c>
    </row>
    <row r="21" spans="1:5" ht="14.4" outlineLevel="1">
      <c r="A21" s="6"/>
      <c r="B21" s="11" t="s">
        <v>65</v>
      </c>
      <c r="C21" s="3">
        <f>C25+C26+C27+C31+C32+C35+C40</f>
        <v>157776</v>
      </c>
      <c r="D21" s="3">
        <f>D25+D26+D27+D31+D32+D35+D40</f>
        <v>46235</v>
      </c>
      <c r="E21" s="3">
        <f t="shared" si="2"/>
        <v>29.304203427644254</v>
      </c>
    </row>
    <row r="22" spans="1:5" ht="28.8" outlineLevel="1">
      <c r="A22" s="12" t="s">
        <v>16</v>
      </c>
      <c r="B22" s="13" t="s">
        <v>37</v>
      </c>
      <c r="C22" s="4">
        <f>C23</f>
        <v>24002</v>
      </c>
      <c r="D22" s="4">
        <f>D23</f>
        <v>13423</v>
      </c>
      <c r="E22" s="15">
        <f t="shared" si="2"/>
        <v>55.924506291142407</v>
      </c>
    </row>
    <row r="23" spans="1:5" ht="25.55" customHeight="1" outlineLevel="1">
      <c r="A23" s="6" t="s">
        <v>17</v>
      </c>
      <c r="B23" s="7" t="s">
        <v>38</v>
      </c>
      <c r="C23" s="2">
        <f>C24+C25</f>
        <v>24002</v>
      </c>
      <c r="D23" s="2">
        <f>D24+D25</f>
        <v>13423</v>
      </c>
      <c r="E23" s="2">
        <f t="shared" si="2"/>
        <v>55.924506291142407</v>
      </c>
    </row>
    <row r="24" spans="1:5" ht="31.3" customHeight="1" outlineLevel="1">
      <c r="A24" s="6" t="s">
        <v>79</v>
      </c>
      <c r="B24" s="7" t="s">
        <v>81</v>
      </c>
      <c r="C24" s="2">
        <v>6113</v>
      </c>
      <c r="D24" s="2">
        <v>2620</v>
      </c>
      <c r="E24" s="2">
        <f t="shared" si="2"/>
        <v>42.859479797153604</v>
      </c>
    </row>
    <row r="25" spans="1:5" ht="31.95" customHeight="1" outlineLevel="1">
      <c r="A25" s="6" t="s">
        <v>80</v>
      </c>
      <c r="B25" s="7" t="s">
        <v>82</v>
      </c>
      <c r="C25" s="2">
        <v>17889</v>
      </c>
      <c r="D25" s="2">
        <v>10803</v>
      </c>
      <c r="E25" s="2">
        <f t="shared" si="2"/>
        <v>60.389065906422942</v>
      </c>
    </row>
    <row r="26" spans="1:5" ht="28.8" outlineLevel="1">
      <c r="A26" s="12" t="s">
        <v>18</v>
      </c>
      <c r="B26" s="13" t="s">
        <v>39</v>
      </c>
      <c r="C26" s="4">
        <f>'Бюджет (2)'!C20</f>
        <v>11085</v>
      </c>
      <c r="D26" s="4">
        <f>'Бюджет (2)'!D20</f>
        <v>1361</v>
      </c>
      <c r="E26" s="4">
        <f t="shared" si="2"/>
        <v>12.277852954442942</v>
      </c>
    </row>
    <row r="27" spans="1:5" s="14" customFormat="1" ht="28.8">
      <c r="A27" s="12" t="s">
        <v>40</v>
      </c>
      <c r="B27" s="13" t="s">
        <v>41</v>
      </c>
      <c r="C27" s="4">
        <f>SUM(C28:C30)</f>
        <v>52357</v>
      </c>
      <c r="D27" s="4">
        <f>SUM(D28:D30)</f>
        <v>25340</v>
      </c>
      <c r="E27" s="4">
        <f t="shared" si="2"/>
        <v>48.398494948144474</v>
      </c>
    </row>
    <row r="28" spans="1:5" ht="14.4" outlineLevel="1">
      <c r="A28" s="6" t="s">
        <v>19</v>
      </c>
      <c r="B28" s="7" t="s">
        <v>42</v>
      </c>
      <c r="C28" s="2">
        <f>'Бюджет (2)'!C22</f>
        <v>24486</v>
      </c>
      <c r="D28" s="2">
        <f>'Бюджет (2)'!D22</f>
        <v>11688</v>
      </c>
      <c r="E28" s="2">
        <f t="shared" si="2"/>
        <v>47.733398676794906</v>
      </c>
    </row>
    <row r="29" spans="1:5" ht="28.8" outlineLevel="1">
      <c r="A29" s="6" t="s">
        <v>20</v>
      </c>
      <c r="B29" s="7" t="s">
        <v>43</v>
      </c>
      <c r="C29" s="2">
        <f>'Бюджет (2)'!C23</f>
        <v>27678</v>
      </c>
      <c r="D29" s="2">
        <f>'Бюджет (2)'!D23</f>
        <v>13500</v>
      </c>
      <c r="E29" s="2">
        <f t="shared" ref="E29:E30" si="3">D29/C29*100</f>
        <v>48.775200520268811</v>
      </c>
    </row>
    <row r="30" spans="1:5" ht="14.4" outlineLevel="1">
      <c r="A30" s="6" t="s">
        <v>21</v>
      </c>
      <c r="B30" s="7" t="s">
        <v>44</v>
      </c>
      <c r="C30" s="2">
        <f>'Бюджет (2)'!C24</f>
        <v>193</v>
      </c>
      <c r="D30" s="2">
        <f>'Бюджет (2)'!D24</f>
        <v>152</v>
      </c>
      <c r="E30" s="2">
        <f t="shared" si="3"/>
        <v>78.756476683937819</v>
      </c>
    </row>
    <row r="31" spans="1:5" ht="28.8" outlineLevel="1">
      <c r="A31" s="12" t="s">
        <v>45</v>
      </c>
      <c r="B31" s="13" t="s">
        <v>46</v>
      </c>
      <c r="C31" s="4">
        <f>'Бюджет (2)'!C25</f>
        <v>3778</v>
      </c>
      <c r="D31" s="4">
        <f>'Бюджет (2)'!D25</f>
        <v>1957</v>
      </c>
      <c r="E31" s="4">
        <f t="shared" ref="E31:E36" si="4">D31/C31*100</f>
        <v>51.79989412387507</v>
      </c>
    </row>
    <row r="32" spans="1:5" ht="28.8" outlineLevel="1">
      <c r="A32" s="12" t="s">
        <v>47</v>
      </c>
      <c r="B32" s="13" t="s">
        <v>48</v>
      </c>
      <c r="C32" s="4">
        <f>C33+C34</f>
        <v>245</v>
      </c>
      <c r="D32" s="4">
        <f>D33+D34</f>
        <v>103</v>
      </c>
      <c r="E32" s="4">
        <f t="shared" si="4"/>
        <v>42.04081632653061</v>
      </c>
    </row>
    <row r="33" spans="1:5" ht="28.8" outlineLevel="1">
      <c r="A33" s="6" t="s">
        <v>49</v>
      </c>
      <c r="B33" s="7" t="s">
        <v>50</v>
      </c>
      <c r="C33" s="2">
        <f>'Бюджет (2)'!C27</f>
        <v>205</v>
      </c>
      <c r="D33" s="2">
        <f>'Бюджет (2)'!D27</f>
        <v>103</v>
      </c>
      <c r="E33" s="2">
        <f t="shared" si="4"/>
        <v>50.243902439024389</v>
      </c>
    </row>
    <row r="34" spans="1:5" ht="28.8" outlineLevel="1">
      <c r="A34" s="6" t="s">
        <v>85</v>
      </c>
      <c r="B34" s="7" t="s">
        <v>86</v>
      </c>
      <c r="C34" s="2">
        <f>'Бюджет (2)'!C28</f>
        <v>40</v>
      </c>
      <c r="D34" s="2">
        <f>'Бюджет (2)'!D28</f>
        <v>0</v>
      </c>
      <c r="E34" s="2">
        <f t="shared" si="4"/>
        <v>0</v>
      </c>
    </row>
    <row r="35" spans="1:5" ht="43.2" outlineLevel="1">
      <c r="A35" s="12" t="s">
        <v>68</v>
      </c>
      <c r="B35" s="13" t="s">
        <v>59</v>
      </c>
      <c r="C35" s="4">
        <f>SUM(C36:C38)</f>
        <v>72212</v>
      </c>
      <c r="D35" s="4">
        <f>SUM(D36:D38)</f>
        <v>6671</v>
      </c>
      <c r="E35" s="4">
        <f t="shared" si="4"/>
        <v>9.2380767739433889</v>
      </c>
    </row>
    <row r="36" spans="1:5" ht="43.2" outlineLevel="1">
      <c r="A36" s="6" t="s">
        <v>75</v>
      </c>
      <c r="B36" s="7" t="s">
        <v>57</v>
      </c>
      <c r="C36" s="2">
        <f>'Бюджет (2)'!C36</f>
        <v>58000</v>
      </c>
      <c r="D36" s="2">
        <f>'Бюджет (2)'!D36</f>
        <v>1220</v>
      </c>
      <c r="E36" s="2">
        <f t="shared" si="4"/>
        <v>2.103448275862069</v>
      </c>
    </row>
    <row r="37" spans="1:5" ht="28.8" outlineLevel="1">
      <c r="A37" s="6" t="s">
        <v>76</v>
      </c>
      <c r="B37" s="7" t="s">
        <v>60</v>
      </c>
      <c r="C37" s="2">
        <f>'Бюджет (2)'!C37</f>
        <v>485</v>
      </c>
      <c r="D37" s="2">
        <f>'Бюджет (2)'!D37</f>
        <v>38</v>
      </c>
      <c r="E37" s="2">
        <f t="shared" ref="E37:E38" si="5">D37/C37*100</f>
        <v>7.8350515463917523</v>
      </c>
    </row>
    <row r="38" spans="1:5" ht="28.8" outlineLevel="1">
      <c r="A38" s="6" t="s">
        <v>77</v>
      </c>
      <c r="B38" s="7" t="s">
        <v>58</v>
      </c>
      <c r="C38" s="2">
        <f>'Бюджет (2)'!C38</f>
        <v>13727</v>
      </c>
      <c r="D38" s="2">
        <f>'Бюджет (2)'!D38</f>
        <v>5413</v>
      </c>
      <c r="E38" s="2">
        <f t="shared" si="5"/>
        <v>39.433233772856411</v>
      </c>
    </row>
    <row r="39" spans="1:5" ht="14.4" hidden="1" outlineLevel="1">
      <c r="A39" s="6"/>
      <c r="B39" s="7"/>
      <c r="C39" s="2"/>
      <c r="D39" s="2"/>
      <c r="E39" s="2"/>
    </row>
    <row r="40" spans="1:5" ht="43.2" outlineLevel="1">
      <c r="A40" s="12" t="s">
        <v>51</v>
      </c>
      <c r="B40" s="13" t="s">
        <v>52</v>
      </c>
      <c r="C40" s="4">
        <f>'Бюджет (2)'!C29</f>
        <v>210</v>
      </c>
      <c r="D40" s="4">
        <f>'Бюджет (2)'!D29</f>
        <v>0</v>
      </c>
      <c r="E40" s="4">
        <f t="shared" ref="E40:E50" si="6">D40/C40*100</f>
        <v>0</v>
      </c>
    </row>
    <row r="41" spans="1:5" ht="28.8" outlineLevel="1">
      <c r="A41" s="12"/>
      <c r="B41" s="11" t="s">
        <v>66</v>
      </c>
      <c r="C41" s="3">
        <f>C42</f>
        <v>8783</v>
      </c>
      <c r="D41" s="3">
        <f>D42</f>
        <v>4359</v>
      </c>
      <c r="E41" s="3">
        <f t="shared" si="6"/>
        <v>49.629966981669135</v>
      </c>
    </row>
    <row r="42" spans="1:5" s="14" customFormat="1" ht="28.8">
      <c r="A42" s="12" t="s">
        <v>53</v>
      </c>
      <c r="B42" s="13" t="s">
        <v>54</v>
      </c>
      <c r="C42" s="4">
        <f>'Бюджет (2)'!C30</f>
        <v>8783</v>
      </c>
      <c r="D42" s="4">
        <f>'Бюджет (2)'!D30</f>
        <v>4359</v>
      </c>
      <c r="E42" s="4">
        <f t="shared" si="6"/>
        <v>49.629966981669135</v>
      </c>
    </row>
    <row r="43" spans="1:5" ht="28.8" outlineLevel="1">
      <c r="A43" s="6"/>
      <c r="B43" s="11" t="s">
        <v>67</v>
      </c>
      <c r="C43" s="3">
        <f>C44</f>
        <v>24012</v>
      </c>
      <c r="D43" s="3">
        <f>D44</f>
        <v>8529</v>
      </c>
      <c r="E43" s="3">
        <f t="shared" si="6"/>
        <v>35.519740129935037</v>
      </c>
    </row>
    <row r="44" spans="1:5" ht="43.2" outlineLevel="1">
      <c r="A44" s="12" t="s">
        <v>22</v>
      </c>
      <c r="B44" s="13" t="s">
        <v>55</v>
      </c>
      <c r="C44" s="4">
        <f>C47+C45+C46</f>
        <v>24012</v>
      </c>
      <c r="D44" s="4">
        <f>D47+D45+D46</f>
        <v>8529</v>
      </c>
      <c r="E44" s="4">
        <f t="shared" si="6"/>
        <v>35.519740129935037</v>
      </c>
    </row>
    <row r="45" spans="1:5" ht="28.8" outlineLevel="1">
      <c r="A45" s="16" t="s">
        <v>91</v>
      </c>
      <c r="B45" s="7" t="s">
        <v>90</v>
      </c>
      <c r="C45" s="2">
        <f>'Бюджет (2)'!C32</f>
        <v>880</v>
      </c>
      <c r="D45" s="2">
        <f>'Бюджет (2)'!D32</f>
        <v>0</v>
      </c>
      <c r="E45" s="2">
        <f t="shared" si="6"/>
        <v>0</v>
      </c>
    </row>
    <row r="46" spans="1:5" ht="28.8" outlineLevel="1">
      <c r="A46" s="16" t="s">
        <v>92</v>
      </c>
      <c r="B46" s="7" t="s">
        <v>88</v>
      </c>
      <c r="C46" s="2">
        <f>'Бюджет (2)'!C33</f>
        <v>604</v>
      </c>
      <c r="D46" s="2">
        <f>'Бюджет (2)'!D33</f>
        <v>124</v>
      </c>
      <c r="E46" s="2">
        <f t="shared" si="6"/>
        <v>20.52980132450331</v>
      </c>
    </row>
    <row r="47" spans="1:5" ht="28.8" outlineLevel="1">
      <c r="A47" s="6" t="s">
        <v>73</v>
      </c>
      <c r="B47" s="7" t="s">
        <v>56</v>
      </c>
      <c r="C47" s="2">
        <f>'Бюджет (2)'!C34</f>
        <v>22528</v>
      </c>
      <c r="D47" s="2">
        <f>'Бюджет (2)'!D34</f>
        <v>8405</v>
      </c>
      <c r="E47" s="2">
        <f t="shared" si="6"/>
        <v>37.309126420454547</v>
      </c>
    </row>
    <row r="48" spans="1:5" ht="43.2" outlineLevel="1">
      <c r="A48" s="12" t="s">
        <v>96</v>
      </c>
      <c r="B48" s="13" t="s">
        <v>97</v>
      </c>
      <c r="C48" s="4">
        <f>C49</f>
        <v>4400</v>
      </c>
      <c r="D48" s="4">
        <f>D49</f>
        <v>0</v>
      </c>
      <c r="E48" s="4">
        <f t="shared" si="6"/>
        <v>0</v>
      </c>
    </row>
    <row r="49" spans="1:5" ht="28.8" outlineLevel="1">
      <c r="A49" s="12"/>
      <c r="B49" s="11" t="s">
        <v>67</v>
      </c>
      <c r="C49" s="2">
        <f>'Бюджет (2)'!C39</f>
        <v>4400</v>
      </c>
      <c r="D49" s="2">
        <f>'Бюджет (2)'!D39</f>
        <v>0</v>
      </c>
      <c r="E49" s="2">
        <f t="shared" si="6"/>
        <v>0</v>
      </c>
    </row>
    <row r="50" spans="1:5" ht="14.4" outlineLevel="1">
      <c r="A50" s="6"/>
      <c r="B50" s="13" t="s">
        <v>61</v>
      </c>
      <c r="C50" s="4">
        <f>C6+C12+C20+C21+C41+C43+C48</f>
        <v>838110</v>
      </c>
      <c r="D50" s="4">
        <f>D6+D12+D20+D21+D41+D43+D48</f>
        <v>382811</v>
      </c>
      <c r="E50" s="4">
        <f t="shared" si="6"/>
        <v>45.675507988211571</v>
      </c>
    </row>
    <row r="51" spans="1:5" ht="14.4" outlineLevel="1">
      <c r="A51" s="17"/>
      <c r="B51" s="18"/>
      <c r="C51" s="19"/>
      <c r="D51" s="19"/>
      <c r="E51" s="19"/>
    </row>
    <row r="52" spans="1:5" s="14" customFormat="1" ht="22.55" customHeight="1">
      <c r="A52" s="20"/>
      <c r="B52" s="20"/>
      <c r="C52" s="20"/>
      <c r="D52" s="20"/>
      <c r="E52" s="20"/>
    </row>
    <row r="53" spans="1:5" s="14" customFormat="1" ht="15.65">
      <c r="A53" s="49" t="s">
        <v>84</v>
      </c>
      <c r="B53" s="49"/>
      <c r="C53" s="49"/>
      <c r="D53" s="49"/>
      <c r="E53" s="49"/>
    </row>
    <row r="55" spans="1:5" ht="15.85" customHeight="1" outlineLevel="1">
      <c r="A55" s="21"/>
      <c r="B55" s="21"/>
      <c r="C55" s="21"/>
      <c r="D55" s="21"/>
      <c r="E55" s="21"/>
    </row>
    <row r="56" spans="1:5" ht="14.4" hidden="1" outlineLevel="1">
      <c r="A56" s="43"/>
      <c r="B56" s="44"/>
      <c r="C56" s="44"/>
      <c r="D56" s="44"/>
      <c r="E56" s="45"/>
    </row>
    <row r="57" spans="1:5" ht="23.95" hidden="1" customHeight="1" outlineLevel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s="14" customFormat="1" ht="14.4" hidden="1">
      <c r="A59" s="43"/>
      <c r="B59" s="44"/>
      <c r="C59" s="44"/>
      <c r="D59" s="44"/>
      <c r="E59" s="45"/>
    </row>
    <row r="60" spans="1:5" ht="14.4" hidden="1" outlineLevel="1">
      <c r="A60" s="43"/>
      <c r="B60" s="44"/>
      <c r="C60" s="44"/>
      <c r="D60" s="44"/>
      <c r="E60" s="45"/>
    </row>
    <row r="61" spans="1:5" ht="41.95" hidden="1" customHeight="1" outlineLevel="1">
      <c r="A61" s="43"/>
      <c r="B61" s="44"/>
      <c r="C61" s="44"/>
      <c r="D61" s="44"/>
      <c r="E61" s="45"/>
    </row>
    <row r="62" spans="1:5" ht="14.4" hidden="1" outlineLevel="1">
      <c r="A62" s="43"/>
      <c r="B62" s="44"/>
      <c r="C62" s="44"/>
      <c r="D62" s="44"/>
      <c r="E62" s="45"/>
    </row>
    <row r="63" spans="1:5" ht="14.4" hidden="1" outlineLevel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ht="12.7" hidden="1" customHeight="1" outlineLevel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s="14" customFormat="1" ht="14.4" hidden="1">
      <c r="A67" s="43"/>
      <c r="B67" s="44"/>
      <c r="C67" s="44"/>
      <c r="D67" s="44"/>
      <c r="E67" s="45"/>
    </row>
    <row r="68" spans="1:5" ht="14.4" hidden="1" outlineLevel="1">
      <c r="A68" s="43"/>
      <c r="B68" s="44"/>
      <c r="C68" s="44"/>
      <c r="D68" s="44"/>
      <c r="E68" s="45"/>
    </row>
    <row r="69" spans="1:5" ht="14.4" hidden="1" outlineLevel="1">
      <c r="A69" s="43"/>
      <c r="B69" s="44"/>
      <c r="C69" s="44"/>
      <c r="D69" s="44"/>
      <c r="E69" s="45"/>
    </row>
    <row r="70" spans="1:5" ht="14.4" hidden="1" outlineLevel="1">
      <c r="A70" s="43"/>
      <c r="B70" s="44"/>
      <c r="C70" s="44"/>
      <c r="D70" s="44"/>
      <c r="E70" s="45"/>
    </row>
    <row r="71" spans="1:5" s="14" customFormat="1" ht="14.4" hidden="1">
      <c r="A71" s="43"/>
      <c r="B71" s="44"/>
      <c r="C71" s="44"/>
      <c r="D71" s="44"/>
      <c r="E71" s="45"/>
    </row>
    <row r="72" spans="1:5" ht="18" hidden="1" customHeight="1" outlineLevel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s="14" customFormat="1" ht="14.4" hidden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14.4" hidden="1" outlineLevel="1">
      <c r="A77" s="43"/>
      <c r="B77" s="44"/>
      <c r="C77" s="44"/>
      <c r="D77" s="44"/>
      <c r="E77" s="45"/>
    </row>
    <row r="78" spans="1:5" ht="14.4" hidden="1" outlineLevel="1">
      <c r="A78" s="43"/>
      <c r="B78" s="44"/>
      <c r="C78" s="44"/>
      <c r="D78" s="44"/>
      <c r="E78" s="45"/>
    </row>
    <row r="79" spans="1:5" ht="14.4" hidden="1" outlineLevel="1">
      <c r="A79" s="43"/>
      <c r="B79" s="44"/>
      <c r="C79" s="44"/>
      <c r="D79" s="44"/>
      <c r="E79" s="45"/>
    </row>
    <row r="80" spans="1:5" ht="0.8" hidden="1" customHeight="1" outlineLevel="1">
      <c r="A80" s="43"/>
      <c r="B80" s="44"/>
      <c r="C80" s="44"/>
      <c r="D80" s="44"/>
      <c r="E80" s="45"/>
    </row>
    <row r="81" spans="1:5" ht="14.4" hidden="1" outlineLevel="1">
      <c r="A81" s="43"/>
      <c r="B81" s="44"/>
      <c r="C81" s="44"/>
      <c r="D81" s="44"/>
      <c r="E81" s="45"/>
    </row>
    <row r="82" spans="1:5" s="14" customFormat="1" ht="14.4" hidden="1">
      <c r="A82" s="43"/>
      <c r="B82" s="44"/>
      <c r="C82" s="44"/>
      <c r="D82" s="44"/>
      <c r="E82" s="45"/>
    </row>
    <row r="83" spans="1:5" ht="14.4" hidden="1" outlineLevel="1">
      <c r="A83" s="43"/>
      <c r="B83" s="44"/>
      <c r="C83" s="44"/>
      <c r="D83" s="44"/>
      <c r="E83" s="45"/>
    </row>
    <row r="84" spans="1:5" ht="14.4" hidden="1" outlineLevel="1">
      <c r="A84" s="43"/>
      <c r="B84" s="44"/>
      <c r="C84" s="44"/>
      <c r="D84" s="44"/>
      <c r="E84" s="45"/>
    </row>
    <row r="85" spans="1:5" ht="14.4" hidden="1" outlineLevel="1">
      <c r="A85" s="43"/>
      <c r="B85" s="44"/>
      <c r="C85" s="44"/>
      <c r="D85" s="44"/>
      <c r="E85" s="45"/>
    </row>
    <row r="86" spans="1:5" ht="14.4" hidden="1" outlineLevel="1">
      <c r="A86" s="43"/>
      <c r="B86" s="44"/>
      <c r="C86" s="44"/>
      <c r="D86" s="44"/>
      <c r="E86" s="45"/>
    </row>
    <row r="87" spans="1:5" ht="14.4" hidden="1" outlineLevel="1">
      <c r="A87" s="43"/>
      <c r="B87" s="44"/>
      <c r="C87" s="44"/>
      <c r="D87" s="44"/>
      <c r="E87" s="45"/>
    </row>
    <row r="88" spans="1:5" ht="14.4" hidden="1" outlineLevel="1">
      <c r="A88" s="43"/>
      <c r="B88" s="44"/>
      <c r="C88" s="44"/>
      <c r="D88" s="44"/>
      <c r="E88" s="45"/>
    </row>
    <row r="89" spans="1:5" ht="23.95" hidden="1" customHeight="1" outlineLevel="1">
      <c r="A89" s="43"/>
      <c r="B89" s="44"/>
      <c r="C89" s="44"/>
      <c r="D89" s="44"/>
      <c r="E89" s="45"/>
    </row>
    <row r="90" spans="1:5" s="14" customFormat="1" ht="14.4" hidden="1">
      <c r="A90" s="43"/>
      <c r="B90" s="44"/>
      <c r="C90" s="44"/>
      <c r="D90" s="44"/>
      <c r="E90" s="45"/>
    </row>
    <row r="91" spans="1:5" ht="14.4" hidden="1" outlineLevel="1">
      <c r="A91" s="43"/>
      <c r="B91" s="44"/>
      <c r="C91" s="44"/>
      <c r="D91" s="44"/>
      <c r="E91" s="45"/>
    </row>
    <row r="92" spans="1:5" ht="12.7" hidden="1" customHeight="1" outlineLevel="1">
      <c r="A92" s="46"/>
      <c r="B92" s="47"/>
      <c r="C92" s="47"/>
      <c r="D92" s="47"/>
      <c r="E92" s="48"/>
    </row>
    <row r="93" spans="1:5" ht="14.4" hidden="1" outlineLevel="1">
      <c r="A93" s="6"/>
      <c r="B93" s="7"/>
      <c r="C93" s="22"/>
      <c r="D93" s="22"/>
      <c r="E93" s="22"/>
    </row>
    <row r="94" spans="1:5" ht="14.4" hidden="1" outlineLevel="1">
      <c r="A94" s="6"/>
      <c r="B94" s="7"/>
      <c r="C94" s="22"/>
      <c r="D94" s="22"/>
      <c r="E94" s="22"/>
    </row>
    <row r="95" spans="1:5" ht="14.4" hidden="1" outlineLevel="1">
      <c r="A95" s="6"/>
      <c r="B95" s="7"/>
      <c r="C95" s="22"/>
      <c r="D95" s="22"/>
      <c r="E95" s="22"/>
    </row>
    <row r="96" spans="1:5" ht="13.5" hidden="1" customHeight="1" outlineLevel="1">
      <c r="A96" s="6"/>
      <c r="B96" s="7"/>
      <c r="C96" s="22"/>
      <c r="D96" s="22"/>
      <c r="E96" s="22"/>
    </row>
    <row r="97" spans="1:5" s="14" customFormat="1" ht="41.95" hidden="1" customHeight="1">
      <c r="A97" s="12"/>
      <c r="B97" s="13"/>
      <c r="C97" s="23"/>
      <c r="D97" s="23"/>
      <c r="E97" s="23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s="14" customFormat="1" ht="14.4" hidden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2.7" hidden="1" customHeight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s="14" customFormat="1" ht="14.4" hidden="1">
      <c r="A113" s="12"/>
      <c r="B113" s="13"/>
      <c r="C113" s="23"/>
      <c r="D113" s="23"/>
      <c r="E113" s="23"/>
    </row>
    <row r="114" spans="1:5" ht="16.45" hidden="1" customHeight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4.4" hidden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ht="41.35" hidden="1" customHeight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s="14" customFormat="1" ht="14.4" hidden="1">
      <c r="A122" s="12"/>
      <c r="B122" s="13"/>
      <c r="C122" s="23"/>
      <c r="D122" s="23"/>
      <c r="E122" s="23"/>
    </row>
    <row r="123" spans="1:5" ht="14.4" hidden="1" outlineLevel="1">
      <c r="A123" s="6"/>
      <c r="B123" s="7"/>
      <c r="C123" s="22"/>
      <c r="D123" s="22"/>
      <c r="E123" s="22"/>
    </row>
    <row r="124" spans="1:5" ht="27.1" hidden="1" customHeight="1" outlineLevel="1">
      <c r="A124" s="6"/>
      <c r="B124" s="7"/>
      <c r="C124" s="22"/>
      <c r="D124" s="22"/>
      <c r="E124" s="22"/>
    </row>
    <row r="125" spans="1:5" ht="23.95" hidden="1" customHeight="1" outlineLevel="1">
      <c r="A125" s="6"/>
      <c r="B125" s="7"/>
      <c r="C125" s="22"/>
      <c r="D125" s="22"/>
      <c r="E125" s="22"/>
    </row>
    <row r="126" spans="1:5" ht="14.4" hidden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3" hidden="1" customHeight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s="14" customFormat="1" ht="14.4" hidden="1">
      <c r="A139" s="40" t="s">
        <v>1</v>
      </c>
      <c r="B139" s="40"/>
      <c r="C139" s="24" t="e">
        <f>SUM(C7,C13,C27,C42,C35,#REF!,#REF!,C59,C67,C71,C74,C82,C90,C97,C100,C113,C116,C122)</f>
        <v>#REF!</v>
      </c>
      <c r="D139" s="24" t="e">
        <f>SUM(D7,D13,D27,D42,D35,#REF!,#REF!,D59,D67,D71,D74,D82,D90,D97,D100,D113,D116,D122)</f>
        <v>#REF!</v>
      </c>
      <c r="E139" s="23" t="e">
        <f t="shared" ref="E139" si="7">D139/C139*100</f>
        <v>#REF!</v>
      </c>
    </row>
    <row r="140" spans="1:5" ht="43.2" customHeight="1"/>
    <row r="141" spans="1:5" ht="16.149999999999999" customHeight="1">
      <c r="E141" s="25"/>
    </row>
    <row r="142" spans="1:5" ht="12.7" customHeight="1">
      <c r="E142" s="26"/>
    </row>
    <row r="143" spans="1:5" ht="12.7" customHeight="1">
      <c r="A143" s="8" t="s">
        <v>93</v>
      </c>
      <c r="C143" s="36"/>
      <c r="D143" s="36"/>
      <c r="E143" s="38"/>
    </row>
    <row r="180" spans="1:1" ht="12.7" customHeight="1">
      <c r="A180" s="25"/>
    </row>
  </sheetData>
  <mergeCells count="6">
    <mergeCell ref="A139:B139"/>
    <mergeCell ref="B2:E2"/>
    <mergeCell ref="B3:E3"/>
    <mergeCell ref="A1:E1"/>
    <mergeCell ref="A56:E92"/>
    <mergeCell ref="A53:E53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3" max="4" man="1"/>
    <brk id="1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2016-07-05T02:27:59Z</cp:lastPrinted>
  <dcterms:created xsi:type="dcterms:W3CDTF">2002-03-11T10:22:12Z</dcterms:created>
  <dcterms:modified xsi:type="dcterms:W3CDTF">2016-07-05T02:28:04Z</dcterms:modified>
</cp:coreProperties>
</file>