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927" yWindow="250" windowWidth="15452" windowHeight="10318"/>
  </bookViews>
  <sheets>
    <sheet name="Бюджет (2)" sheetId="4" r:id="rId1"/>
    <sheet name="грбс" sheetId="3" r:id="rId2"/>
  </sheets>
  <definedNames>
    <definedName name="APPT" localSheetId="0">'Бюджет (2)'!#REF!</definedName>
    <definedName name="APPT" localSheetId="1">грбс!#REF!</definedName>
    <definedName name="FIO" localSheetId="0">'Бюджет (2)'!#REF!</definedName>
    <definedName name="FIO" localSheetId="1">грбс!#REF!</definedName>
    <definedName name="SIGN" localSheetId="0">'Бюджет (2)'!$B$14:$E$14</definedName>
    <definedName name="SIGN" localSheetId="1">грбс!$B$16:$F$16</definedName>
    <definedName name="_xlnm.Print_Titles" localSheetId="0">'Бюджет (2)'!$5:$5</definedName>
    <definedName name="_xlnm.Print_Titles" localSheetId="1">грбс!$5:$5</definedName>
    <definedName name="_xlnm.Print_Area" localSheetId="0">'Бюджет (2)'!$A$1:$E$42</definedName>
    <definedName name="_xlnm.Print_Area" localSheetId="1">грбс!$A$1:$E$51</definedName>
  </definedNames>
  <calcPr calcId="125725"/>
</workbook>
</file>

<file path=xl/calcChain.xml><?xml version="1.0" encoding="utf-8"?>
<calcChain xmlns="http://schemas.openxmlformats.org/spreadsheetml/2006/main">
  <c r="C32" i="4"/>
  <c r="D32"/>
  <c r="D20"/>
  <c r="D25" i="3"/>
  <c r="C25"/>
  <c r="D17"/>
  <c r="C17"/>
  <c r="E17" l="1"/>
  <c r="D49"/>
  <c r="C49"/>
  <c r="C15" i="4"/>
  <c r="E39"/>
  <c r="D48" i="3"/>
  <c r="C48"/>
  <c r="E38" i="4"/>
  <c r="D37" i="3"/>
  <c r="D36" s="1"/>
  <c r="C37"/>
  <c r="C36" s="1"/>
  <c r="D35"/>
  <c r="C35"/>
  <c r="E27" i="4"/>
  <c r="D31" i="3"/>
  <c r="C31"/>
  <c r="E24" i="4"/>
  <c r="D11"/>
  <c r="C11"/>
  <c r="D43" i="3"/>
  <c r="D44"/>
  <c r="C43"/>
  <c r="C44"/>
  <c r="D42"/>
  <c r="C42"/>
  <c r="E8" i="4"/>
  <c r="C47" i="3"/>
  <c r="D47"/>
  <c r="C8"/>
  <c r="D8"/>
  <c r="C9"/>
  <c r="D9"/>
  <c r="D10"/>
  <c r="D11"/>
  <c r="C11"/>
  <c r="E37" i="4"/>
  <c r="D30" i="3"/>
  <c r="D29"/>
  <c r="D15" i="4"/>
  <c r="D20" i="3"/>
  <c r="C20"/>
  <c r="E23"/>
  <c r="C30"/>
  <c r="C29"/>
  <c r="E35" l="1"/>
  <c r="E49"/>
  <c r="E36"/>
  <c r="E48"/>
  <c r="E31"/>
  <c r="E43"/>
  <c r="C41"/>
  <c r="E44"/>
  <c r="E42"/>
  <c r="D41"/>
  <c r="E47"/>
  <c r="E29"/>
  <c r="E23" i="4"/>
  <c r="C20"/>
  <c r="E41" i="3" l="1"/>
  <c r="D46"/>
  <c r="D45" s="1"/>
  <c r="C46"/>
  <c r="E36" i="4"/>
  <c r="D39" i="3"/>
  <c r="C39"/>
  <c r="D38"/>
  <c r="C38"/>
  <c r="E29" i="4"/>
  <c r="E30"/>
  <c r="E22"/>
  <c r="E20" l="1"/>
  <c r="E46" i="3"/>
  <c r="C45"/>
  <c r="E45" s="1"/>
  <c r="E30"/>
  <c r="E38"/>
  <c r="E39"/>
  <c r="D6" i="4"/>
  <c r="D40" s="1"/>
  <c r="C6"/>
  <c r="C40" s="1"/>
  <c r="E22" i="3"/>
  <c r="E21"/>
  <c r="C19"/>
  <c r="D40"/>
  <c r="C40"/>
  <c r="D34"/>
  <c r="D33" s="1"/>
  <c r="C34"/>
  <c r="C33" s="1"/>
  <c r="D32"/>
  <c r="C32"/>
  <c r="D28"/>
  <c r="D27" s="1"/>
  <c r="C28"/>
  <c r="C27" s="1"/>
  <c r="D26"/>
  <c r="C26"/>
  <c r="D24"/>
  <c r="C24"/>
  <c r="D15"/>
  <c r="D16"/>
  <c r="D14"/>
  <c r="C15"/>
  <c r="C16"/>
  <c r="C14"/>
  <c r="C10"/>
  <c r="E41" i="4"/>
  <c r="E35"/>
  <c r="E34"/>
  <c r="E33"/>
  <c r="E31"/>
  <c r="E28"/>
  <c r="E26"/>
  <c r="E25"/>
  <c r="E21"/>
  <c r="E19"/>
  <c r="E17"/>
  <c r="E16"/>
  <c r="E13"/>
  <c r="E14"/>
  <c r="E12"/>
  <c r="E9"/>
  <c r="E10"/>
  <c r="E7"/>
  <c r="D18" i="3" l="1"/>
  <c r="C13"/>
  <c r="C12" s="1"/>
  <c r="D13"/>
  <c r="E6" i="4"/>
  <c r="E11"/>
  <c r="E18"/>
  <c r="E20" i="3"/>
  <c r="E32" i="4"/>
  <c r="E15"/>
  <c r="E14" i="3"/>
  <c r="E8"/>
  <c r="E10"/>
  <c r="E11"/>
  <c r="E9"/>
  <c r="E16"/>
  <c r="E15"/>
  <c r="E24"/>
  <c r="E26"/>
  <c r="E27"/>
  <c r="E32"/>
  <c r="E33"/>
  <c r="D19"/>
  <c r="E19" s="1"/>
  <c r="E34"/>
  <c r="C7"/>
  <c r="C6" s="1"/>
  <c r="C18"/>
  <c r="E28"/>
  <c r="E40"/>
  <c r="D7"/>
  <c r="E18" l="1"/>
  <c r="C50"/>
  <c r="E40" i="4"/>
  <c r="E37" i="3"/>
  <c r="D6"/>
  <c r="E7"/>
  <c r="D12"/>
  <c r="E12" s="1"/>
  <c r="E13"/>
  <c r="E25"/>
  <c r="D50" l="1"/>
  <c r="E50" s="1"/>
  <c r="E6"/>
</calcChain>
</file>

<file path=xl/sharedStrings.xml><?xml version="1.0" encoding="utf-8"?>
<sst xmlns="http://schemas.openxmlformats.org/spreadsheetml/2006/main" count="164" uniqueCount="93">
  <si>
    <t>тыс. руб.</t>
  </si>
  <si>
    <t>№</t>
  </si>
  <si>
    <t>Наименование программы</t>
  </si>
  <si>
    <t xml:space="preserve">Исполнение </t>
  </si>
  <si>
    <t xml:space="preserve">% исполнения </t>
  </si>
  <si>
    <t>1.1</t>
  </si>
  <si>
    <t>1.2</t>
  </si>
  <si>
    <t>1.3</t>
  </si>
  <si>
    <t>2</t>
  </si>
  <si>
    <t>2.1</t>
  </si>
  <si>
    <t>2.2</t>
  </si>
  <si>
    <t>2.3</t>
  </si>
  <si>
    <t>3</t>
  </si>
  <si>
    <t>3.1</t>
  </si>
  <si>
    <t>4</t>
  </si>
  <si>
    <t>1.4</t>
  </si>
  <si>
    <t xml:space="preserve">Подпрограмма "Социальная поддержка населения города  Саянска и СО НКО" </t>
  </si>
  <si>
    <t>5.</t>
  </si>
  <si>
    <t>6.</t>
  </si>
  <si>
    <t>7.</t>
  </si>
  <si>
    <t xml:space="preserve">7.1 </t>
  </si>
  <si>
    <t>9.</t>
  </si>
  <si>
    <t>10.</t>
  </si>
  <si>
    <t>Подпрограмма "Осуществление  дорожной деятельности в отношении автомобильных дорог общего пользования местного значения, строительству и капитальному ремонту автодорог в городе Саянске"</t>
  </si>
  <si>
    <t>Подпрограмма "Содержание автомобильных дорог общего пользования местного значения и благоустройство территории МО "город Саянск"</t>
  </si>
  <si>
    <t>Подпрограмма "Повышение безопасности дорожного движения в муниципальном образовании "город Саянск"</t>
  </si>
  <si>
    <t>ВСЕГО</t>
  </si>
  <si>
    <t>в том числе за счет средств местного бюджета</t>
  </si>
  <si>
    <t>МКУ "Управление образования администрации муниципального образования "город Саянск"</t>
  </si>
  <si>
    <t>МКУ "Управление  культуры  администрации муниципального образования "город Саянск"</t>
  </si>
  <si>
    <t>МКУ Комитет по управлению имущесмтвом администрации муниципального образования "город Саянск"</t>
  </si>
  <si>
    <t>МКУ Комитет по архитектуре и градостроительству администрации муниципального образования "город Саянск"</t>
  </si>
  <si>
    <t>10.1.</t>
  </si>
  <si>
    <t xml:space="preserve">% исполне    ния </t>
  </si>
  <si>
    <t>3.1.1.</t>
  </si>
  <si>
    <t>3.1.2</t>
  </si>
  <si>
    <t>Подпрограмма "Социальная поддержка населения города  Саянска и СО НКО" (Образование)</t>
  </si>
  <si>
    <t>Подпрограмма "Социальная поддержка населения города  Саянска и СО НКО" (Администрация)</t>
  </si>
  <si>
    <t>7.2.</t>
  </si>
  <si>
    <t>Подпрограмма «Энергосбережение и повышение энергетической эффективности на территории муниципального образования "город Саянск" на 2016-2020 годы"</t>
  </si>
  <si>
    <t>11.1.</t>
  </si>
  <si>
    <t>12</t>
  </si>
  <si>
    <t>7.3.</t>
  </si>
  <si>
    <t>3.1.3.</t>
  </si>
  <si>
    <t>Подпрограмма "Доступная среда для инвалидов и других маломобильных групп населения г. саянск" (культура )</t>
  </si>
  <si>
    <t>13</t>
  </si>
  <si>
    <t>12.2.</t>
  </si>
  <si>
    <t>12.3.</t>
  </si>
  <si>
    <t>13.1</t>
  </si>
  <si>
    <t>13.2</t>
  </si>
  <si>
    <t>13.3</t>
  </si>
  <si>
    <t>14</t>
  </si>
  <si>
    <t>15</t>
  </si>
  <si>
    <t>12.3</t>
  </si>
  <si>
    <t>13.</t>
  </si>
  <si>
    <t xml:space="preserve">Подпрограмма «Санитарная очистка территории муниципального образования "город Саянск" </t>
  </si>
  <si>
    <t xml:space="preserve">Подпрограмма «Обеспечение реализации градостроительной политики деятельности муниципального образования "город Саянск" </t>
  </si>
  <si>
    <t xml:space="preserve">Муниципальная программа "Строительство и капитальный ремонт объектов водоснабжения и водоотведения муниципального образования "город Саянск" </t>
  </si>
  <si>
    <t xml:space="preserve">Муниципальная программа " Формирование современной городской среды на территории муниципального образования "город Саянск" </t>
  </si>
  <si>
    <t>Подпрограмма «Творческая среда"</t>
  </si>
  <si>
    <t>Подпрограмма «Учреждение культуры. Новый формат"</t>
  </si>
  <si>
    <t>Подпрограмма «Обеспечение деятельности учреждений культуры городского округа муниципального образования "город Саянск""</t>
  </si>
  <si>
    <t>8.</t>
  </si>
  <si>
    <t>Муниципальная программа  "Профилактика терриризма и экстремизма, а также минимизации и ликвидации последствий проявлений терроризма и экстремизма в муниципальном образовании "город Саянск" на 2020-2025 годы"</t>
  </si>
  <si>
    <t>11.</t>
  </si>
  <si>
    <t xml:space="preserve">Муниципальная программа "Защита населения  и территории муниципального образования  "город Саянск" от черезвычайных ситуаций, обеспечение пожарной безопасности и безопасности людей на водных объектах  на 2020-2025 годы" </t>
  </si>
  <si>
    <t>16</t>
  </si>
  <si>
    <t>Муниципальная программа " Молодежная политика в муниципальном образовании"город Саянск" на 2020-2025 годы"</t>
  </si>
  <si>
    <t>17</t>
  </si>
  <si>
    <t>Муниципальная программа " Охрана окружающей среды территории муниципального образования"город Саянск" на 2020-2025 годы"</t>
  </si>
  <si>
    <t>МКУ администрация муниципального образования "город Саянск"</t>
  </si>
  <si>
    <t>Подпрограмма "Обеспечение  реализации муниципальной программы и прочие мероприятия в области образования" города Саянска на 2020-2025 годы"</t>
  </si>
  <si>
    <t>Муниципальная программа "Развитие образования" города Саянска на 2020-2025 годы"</t>
  </si>
  <si>
    <t>Подпрограмма «Развитие дошкольного образования" города Саянска на  2020 -2025 годы"</t>
  </si>
  <si>
    <t>Подпрограмма «Развитие общего  образования" города Саянска на 2020-2025 годы"</t>
  </si>
  <si>
    <t>Подпрограмма «Развитие дополнительного образования " города Саянска 2020-2025 годы"</t>
  </si>
  <si>
    <t xml:space="preserve">Муниципальная программа «Развитие культуры муниципального образования "горд Саянск" на 2020-2025 годы"» </t>
  </si>
  <si>
    <t>Муниципальная программа "Социальная поддержка населения муниципального образования "город Саянск" на 2020-2025 годы "</t>
  </si>
  <si>
    <t>Муниципальная программа  "Молодым семьям-доступное жилье  муниципального образования "города Саянска" на 2020-2025 годы"</t>
  </si>
  <si>
    <t xml:space="preserve">Муниципальная программа "Физическая культура и спорт в муниципальном образовании "город Саянск" на 2020-2025 годы" </t>
  </si>
  <si>
    <t>Муниципальная программа  "Организация  отдыха, оздоровления и занятости детей и подростков  города Саянска на 2020-2025 годы"</t>
  </si>
  <si>
    <t>Подпрограмма "Комплексные меры профилактики злоупотребления наркотическими средствами и психотропными веществами " на территории муниципального образования "город Саянск" на 2020 -2025 годы"</t>
  </si>
  <si>
    <t>Подпрограмма "Профилактика социально-значимых заболеваний " на территории муниципального образования "город Саянск" на 2020 -2025 годы"</t>
  </si>
  <si>
    <t>Подпрограмма "Профилактика правонарушений в муниципальном образовании "город Саянск" на 2020-2025 годы"</t>
  </si>
  <si>
    <t>Муниципальная программа  "Профилактика социально-негативных явлений в муниципальном образованияи "город Саянск" на 2020-2025 годы"</t>
  </si>
  <si>
    <t>Муниципальная программа "Поддержка и развитие  субъектов малого и среднего предпринимательства в муниципальном образовании  "город Саянск на 2020-2025 годы"</t>
  </si>
  <si>
    <t xml:space="preserve">Муниципальная программа "Управление  имуществом  муниципального образования "город Саянск" на 2020-2025 годы </t>
  </si>
  <si>
    <t>Муниципальная программа  "Развитие архитектуры, градостроительства и жилищно-коммунального хозяйства муниципального образования "город Саянск" на 2020-2025 годы"</t>
  </si>
  <si>
    <t>Подпрограмма "Повышение безопасности дорожного движения в городе Саянске"</t>
  </si>
  <si>
    <t>Муниципальная программа "Развитие, содержание дорожного хозяйства и благоустройство муниципального образования "город Саянск" на 2020-2025 годы"</t>
  </si>
  <si>
    <t>План на 2022 год в соответствии со сводной бюджетной росписью</t>
  </si>
  <si>
    <t>Информация об исполнении муниципальных программ и подпрограмм городского округа г. Саянск на 01.05.2022г.</t>
  </si>
  <si>
    <t xml:space="preserve">Информация об исполнении муниципальных программ и подпрограмм городского округа г. Саянск по главным распорядителям бюджетных средств на 01.05.2022г. </t>
  </si>
</sst>
</file>

<file path=xl/styles.xml><?xml version="1.0" encoding="utf-8"?>
<styleSheet xmlns="http://schemas.openxmlformats.org/spreadsheetml/2006/main">
  <fonts count="4">
    <font>
      <sz val="10"/>
      <name val="Arial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49" fontId="1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1" fillId="0" borderId="0" xfId="0" applyFont="1" applyFill="1" applyAlignment="1">
      <alignment horizontal="right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0" xfId="0" applyFont="1" applyFill="1"/>
    <xf numFmtId="3" fontId="2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left"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/>
    <xf numFmtId="3" fontId="1" fillId="0" borderId="0" xfId="0" applyNumberFormat="1" applyFont="1" applyFill="1" applyAlignment="1">
      <alignment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left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Border="1" applyAlignment="1">
      <alignment vertical="center"/>
    </xf>
    <xf numFmtId="3" fontId="1" fillId="0" borderId="0" xfId="0" applyNumberFormat="1" applyFont="1" applyFill="1"/>
    <xf numFmtId="3" fontId="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FF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E77"/>
  <sheetViews>
    <sheetView showGridLines="0" tabSelected="1" zoomScaleNormal="100" zoomScaleSheetLayoutView="130" workbookViewId="0">
      <selection activeCell="B60" sqref="B60"/>
    </sheetView>
  </sheetViews>
  <sheetFormatPr defaultColWidth="9.109375" defaultRowHeight="12.7" customHeight="1" outlineLevelRow="1"/>
  <cols>
    <col min="1" max="1" width="4.5546875" style="7" bestFit="1" customWidth="1"/>
    <col min="2" max="2" width="67.6640625" style="7" customWidth="1"/>
    <col min="3" max="3" width="21.33203125" style="27" customWidth="1"/>
    <col min="4" max="5" width="8.88671875" style="27" customWidth="1"/>
    <col min="6" max="16384" width="9.109375" style="7"/>
  </cols>
  <sheetData>
    <row r="1" spans="1:5" ht="45.7" customHeight="1">
      <c r="A1" s="29" t="s">
        <v>91</v>
      </c>
      <c r="B1" s="29"/>
      <c r="C1" s="29"/>
      <c r="D1" s="29"/>
      <c r="E1" s="29"/>
    </row>
    <row r="2" spans="1:5" ht="14.4">
      <c r="B2" s="30"/>
      <c r="C2" s="30"/>
      <c r="D2" s="30"/>
      <c r="E2" s="30"/>
    </row>
    <row r="3" spans="1:5" ht="12.7" customHeight="1">
      <c r="B3" s="30"/>
      <c r="C3" s="30"/>
      <c r="D3" s="30"/>
      <c r="E3" s="30"/>
    </row>
    <row r="4" spans="1:5" ht="14.4">
      <c r="C4" s="21"/>
      <c r="D4" s="21"/>
      <c r="E4" s="9" t="s">
        <v>0</v>
      </c>
    </row>
    <row r="5" spans="1:5" ht="57.6">
      <c r="A5" s="1" t="s">
        <v>1</v>
      </c>
      <c r="B5" s="1" t="s">
        <v>2</v>
      </c>
      <c r="C5" s="2" t="s">
        <v>90</v>
      </c>
      <c r="D5" s="2" t="s">
        <v>3</v>
      </c>
      <c r="E5" s="2" t="s">
        <v>4</v>
      </c>
    </row>
    <row r="6" spans="1:5" s="13" customFormat="1" ht="28.8">
      <c r="A6" s="11">
        <v>1</v>
      </c>
      <c r="B6" s="12" t="s">
        <v>72</v>
      </c>
      <c r="C6" s="4">
        <f>C7+C8+C9+C10</f>
        <v>947643</v>
      </c>
      <c r="D6" s="4">
        <f>D7+D8+D9+D10</f>
        <v>273984</v>
      </c>
      <c r="E6" s="4">
        <f>D6/C6*100</f>
        <v>28.912153627473636</v>
      </c>
    </row>
    <row r="7" spans="1:5" ht="28.8" outlineLevel="1">
      <c r="A7" s="5" t="s">
        <v>5</v>
      </c>
      <c r="B7" s="6" t="s">
        <v>73</v>
      </c>
      <c r="C7" s="2">
        <v>347202</v>
      </c>
      <c r="D7" s="2">
        <v>111841</v>
      </c>
      <c r="E7" s="2">
        <f>D7/C7*100</f>
        <v>32.212084031774012</v>
      </c>
    </row>
    <row r="8" spans="1:5" ht="28.8" outlineLevel="1">
      <c r="A8" s="5" t="s">
        <v>6</v>
      </c>
      <c r="B8" s="6" t="s">
        <v>74</v>
      </c>
      <c r="C8" s="2">
        <v>549852</v>
      </c>
      <c r="D8" s="2">
        <v>146945</v>
      </c>
      <c r="E8" s="2">
        <f>D8/C8*100</f>
        <v>26.72446403759557</v>
      </c>
    </row>
    <row r="9" spans="1:5" ht="28.8" outlineLevel="1">
      <c r="A9" s="5" t="s">
        <v>7</v>
      </c>
      <c r="B9" s="6" t="s">
        <v>75</v>
      </c>
      <c r="C9" s="2">
        <v>29888</v>
      </c>
      <c r="D9" s="2">
        <v>8676</v>
      </c>
      <c r="E9" s="2">
        <f t="shared" ref="E9:E10" si="0">D9/C9*100</f>
        <v>29.028372591006423</v>
      </c>
    </row>
    <row r="10" spans="1:5" ht="43.2" outlineLevel="1">
      <c r="A10" s="5" t="s">
        <v>15</v>
      </c>
      <c r="B10" s="6" t="s">
        <v>71</v>
      </c>
      <c r="C10" s="2">
        <v>20701</v>
      </c>
      <c r="D10" s="2">
        <v>6522</v>
      </c>
      <c r="E10" s="2">
        <f t="shared" si="0"/>
        <v>31.505724361141972</v>
      </c>
    </row>
    <row r="11" spans="1:5" s="13" customFormat="1" ht="28.8">
      <c r="A11" s="11" t="s">
        <v>8</v>
      </c>
      <c r="B11" s="12" t="s">
        <v>76</v>
      </c>
      <c r="C11" s="4">
        <f>C12+C13+C14</f>
        <v>125676</v>
      </c>
      <c r="D11" s="4">
        <f>D12+D13+D14</f>
        <v>48380</v>
      </c>
      <c r="E11" s="4">
        <f>D11/C11*100</f>
        <v>38.495814634456863</v>
      </c>
    </row>
    <row r="12" spans="1:5" ht="14.4" outlineLevel="1">
      <c r="A12" s="5" t="s">
        <v>9</v>
      </c>
      <c r="B12" s="6" t="s">
        <v>59</v>
      </c>
      <c r="C12" s="2">
        <v>89262</v>
      </c>
      <c r="D12" s="2">
        <v>28311</v>
      </c>
      <c r="E12" s="2">
        <f>D12/C12*100</f>
        <v>31.716743967197687</v>
      </c>
    </row>
    <row r="13" spans="1:5" ht="14.4" outlineLevel="1">
      <c r="A13" s="5" t="s">
        <v>10</v>
      </c>
      <c r="B13" s="6" t="s">
        <v>60</v>
      </c>
      <c r="C13" s="2">
        <v>33304</v>
      </c>
      <c r="D13" s="2">
        <v>19098</v>
      </c>
      <c r="E13" s="2">
        <f t="shared" ref="E13:E16" si="1">D13/C13*100</f>
        <v>57.344463127552245</v>
      </c>
    </row>
    <row r="14" spans="1:5" ht="28.8" outlineLevel="1">
      <c r="A14" s="5" t="s">
        <v>11</v>
      </c>
      <c r="B14" s="6" t="s">
        <v>61</v>
      </c>
      <c r="C14" s="2">
        <v>3110</v>
      </c>
      <c r="D14" s="2">
        <v>971</v>
      </c>
      <c r="E14" s="2">
        <f t="shared" si="1"/>
        <v>31.221864951768492</v>
      </c>
    </row>
    <row r="15" spans="1:5" ht="28.8" outlineLevel="1">
      <c r="A15" s="11" t="s">
        <v>12</v>
      </c>
      <c r="B15" s="12" t="s">
        <v>77</v>
      </c>
      <c r="C15" s="4">
        <f>C16</f>
        <v>39675</v>
      </c>
      <c r="D15" s="4">
        <f>D16</f>
        <v>11611</v>
      </c>
      <c r="E15" s="4">
        <f>D15/C15*100</f>
        <v>29.265280403276623</v>
      </c>
    </row>
    <row r="16" spans="1:5" ht="28.8" outlineLevel="1">
      <c r="A16" s="5" t="s">
        <v>13</v>
      </c>
      <c r="B16" s="6" t="s">
        <v>16</v>
      </c>
      <c r="C16" s="2">
        <v>39675</v>
      </c>
      <c r="D16" s="2">
        <v>11611</v>
      </c>
      <c r="E16" s="2">
        <f t="shared" si="1"/>
        <v>29.265280403276623</v>
      </c>
    </row>
    <row r="17" spans="1:5" ht="28.8" outlineLevel="1">
      <c r="A17" s="11" t="s">
        <v>14</v>
      </c>
      <c r="B17" s="12" t="s">
        <v>78</v>
      </c>
      <c r="C17" s="4">
        <v>27015</v>
      </c>
      <c r="D17" s="4">
        <v>18010</v>
      </c>
      <c r="E17" s="4">
        <f>D17/C17*100</f>
        <v>66.666666666666657</v>
      </c>
    </row>
    <row r="18" spans="1:5" s="13" customFormat="1" ht="28.8">
      <c r="A18" s="11" t="s">
        <v>17</v>
      </c>
      <c r="B18" s="12" t="s">
        <v>79</v>
      </c>
      <c r="C18" s="4">
        <v>83347</v>
      </c>
      <c r="D18" s="4">
        <v>27358</v>
      </c>
      <c r="E18" s="4">
        <f>D18/C18*100</f>
        <v>32.824216828440136</v>
      </c>
    </row>
    <row r="19" spans="1:5" ht="28.8" customHeight="1" outlineLevel="1">
      <c r="A19" s="11" t="s">
        <v>18</v>
      </c>
      <c r="B19" s="12" t="s">
        <v>80</v>
      </c>
      <c r="C19" s="4">
        <v>2854</v>
      </c>
      <c r="D19" s="4">
        <v>0</v>
      </c>
      <c r="E19" s="4">
        <f>D19/C19*100</f>
        <v>0</v>
      </c>
    </row>
    <row r="20" spans="1:5" ht="43.2" outlineLevel="1">
      <c r="A20" s="11" t="s">
        <v>19</v>
      </c>
      <c r="B20" s="12" t="s">
        <v>84</v>
      </c>
      <c r="C20" s="4">
        <f>C21+C22+C23</f>
        <v>980</v>
      </c>
      <c r="D20" s="4">
        <f>D21+D22+D23</f>
        <v>63</v>
      </c>
      <c r="E20" s="4">
        <f>D20/C20*100</f>
        <v>6.4285714285714279</v>
      </c>
    </row>
    <row r="21" spans="1:5" ht="57.6" outlineLevel="1">
      <c r="A21" s="5" t="s">
        <v>20</v>
      </c>
      <c r="B21" s="6" t="s">
        <v>81</v>
      </c>
      <c r="C21" s="2">
        <v>62</v>
      </c>
      <c r="D21" s="2">
        <v>0</v>
      </c>
      <c r="E21" s="2">
        <f t="shared" ref="E21:E24" si="2">D21/C21*100</f>
        <v>0</v>
      </c>
    </row>
    <row r="22" spans="1:5" ht="43.2" outlineLevel="1">
      <c r="A22" s="5" t="s">
        <v>38</v>
      </c>
      <c r="B22" s="6" t="s">
        <v>82</v>
      </c>
      <c r="C22" s="2">
        <v>75</v>
      </c>
      <c r="D22" s="2">
        <v>0</v>
      </c>
      <c r="E22" s="2">
        <f t="shared" si="2"/>
        <v>0</v>
      </c>
    </row>
    <row r="23" spans="1:5" ht="28.8" outlineLevel="1">
      <c r="A23" s="5" t="s">
        <v>42</v>
      </c>
      <c r="B23" s="6" t="s">
        <v>83</v>
      </c>
      <c r="C23" s="2">
        <v>843</v>
      </c>
      <c r="D23" s="2">
        <v>63</v>
      </c>
      <c r="E23" s="2">
        <f t="shared" si="2"/>
        <v>7.4733096085409247</v>
      </c>
    </row>
    <row r="24" spans="1:5" ht="57.6" hidden="1" outlineLevel="1">
      <c r="A24" s="11" t="s">
        <v>62</v>
      </c>
      <c r="B24" s="12" t="s">
        <v>63</v>
      </c>
      <c r="C24" s="4">
        <v>0</v>
      </c>
      <c r="D24" s="4">
        <v>0</v>
      </c>
      <c r="E24" s="4" t="e">
        <f t="shared" si="2"/>
        <v>#DIV/0!</v>
      </c>
    </row>
    <row r="25" spans="1:5" ht="43.2" hidden="1" outlineLevel="1">
      <c r="A25" s="11" t="s">
        <v>21</v>
      </c>
      <c r="B25" s="12" t="s">
        <v>85</v>
      </c>
      <c r="C25" s="4">
        <v>0</v>
      </c>
      <c r="D25" s="4">
        <v>0</v>
      </c>
      <c r="E25" s="4" t="e">
        <f>D25/C25*100</f>
        <v>#DIV/0!</v>
      </c>
    </row>
    <row r="26" spans="1:5" s="13" customFormat="1" ht="28.8">
      <c r="A26" s="11" t="s">
        <v>22</v>
      </c>
      <c r="B26" s="12" t="s">
        <v>86</v>
      </c>
      <c r="C26" s="4">
        <v>47950</v>
      </c>
      <c r="D26" s="4">
        <v>15069</v>
      </c>
      <c r="E26" s="4">
        <f>D26/C26*100</f>
        <v>31.426485922836289</v>
      </c>
    </row>
    <row r="27" spans="1:5" s="13" customFormat="1" ht="57.6">
      <c r="A27" s="22" t="s">
        <v>64</v>
      </c>
      <c r="B27" s="12" t="s">
        <v>65</v>
      </c>
      <c r="C27" s="24">
        <v>4472</v>
      </c>
      <c r="D27" s="24">
        <v>1888</v>
      </c>
      <c r="E27" s="4">
        <f>D27/C27*100</f>
        <v>42.218246869409661</v>
      </c>
    </row>
    <row r="28" spans="1:5" ht="43.2" outlineLevel="1">
      <c r="A28" s="22" t="s">
        <v>41</v>
      </c>
      <c r="B28" s="23" t="s">
        <v>87</v>
      </c>
      <c r="C28" s="24">
        <v>44870</v>
      </c>
      <c r="D28" s="24">
        <v>8614</v>
      </c>
      <c r="E28" s="4">
        <f>D28/C28*100</f>
        <v>19.197682193002006</v>
      </c>
    </row>
    <row r="29" spans="1:5" ht="43.2" hidden="1" outlineLevel="1">
      <c r="A29" s="15" t="s">
        <v>32</v>
      </c>
      <c r="B29" s="6" t="s">
        <v>39</v>
      </c>
      <c r="C29" s="25">
        <v>0</v>
      </c>
      <c r="D29" s="25">
        <v>0</v>
      </c>
      <c r="E29" s="2" t="e">
        <f t="shared" ref="E29:E39" si="3">D29/C29*100</f>
        <v>#DIV/0!</v>
      </c>
    </row>
    <row r="30" spans="1:5" ht="28.8" hidden="1" outlineLevel="1">
      <c r="A30" s="15" t="s">
        <v>46</v>
      </c>
      <c r="B30" s="6" t="s">
        <v>55</v>
      </c>
      <c r="C30" s="25"/>
      <c r="D30" s="25">
        <v>0</v>
      </c>
      <c r="E30" s="2" t="e">
        <f t="shared" si="3"/>
        <v>#DIV/0!</v>
      </c>
    </row>
    <row r="31" spans="1:5" ht="28.8" hidden="1" outlineLevel="1">
      <c r="A31" s="5" t="s">
        <v>47</v>
      </c>
      <c r="B31" s="6" t="s">
        <v>56</v>
      </c>
      <c r="C31" s="2"/>
      <c r="D31" s="2"/>
      <c r="E31" s="2" t="e">
        <f t="shared" si="3"/>
        <v>#DIV/0!</v>
      </c>
    </row>
    <row r="32" spans="1:5" s="13" customFormat="1" ht="43.2">
      <c r="A32" s="11" t="s">
        <v>45</v>
      </c>
      <c r="B32" s="12" t="s">
        <v>89</v>
      </c>
      <c r="C32" s="4">
        <f>C33+C34+C35</f>
        <v>74563</v>
      </c>
      <c r="D32" s="4">
        <f>D33+D34+D35</f>
        <v>9041</v>
      </c>
      <c r="E32" s="4">
        <f>D32/C32*100</f>
        <v>12.125316846156942</v>
      </c>
    </row>
    <row r="33" spans="1:5" ht="43.2" outlineLevel="1">
      <c r="A33" s="5" t="s">
        <v>48</v>
      </c>
      <c r="B33" s="6" t="s">
        <v>23</v>
      </c>
      <c r="C33" s="2">
        <v>42482</v>
      </c>
      <c r="D33" s="2">
        <v>0</v>
      </c>
      <c r="E33" s="2">
        <f t="shared" si="3"/>
        <v>0</v>
      </c>
    </row>
    <row r="34" spans="1:5" ht="28.8" outlineLevel="1">
      <c r="A34" s="5" t="s">
        <v>49</v>
      </c>
      <c r="B34" s="6" t="s">
        <v>88</v>
      </c>
      <c r="C34" s="2">
        <v>100</v>
      </c>
      <c r="D34" s="2">
        <v>0</v>
      </c>
      <c r="E34" s="2">
        <f t="shared" si="3"/>
        <v>0</v>
      </c>
    </row>
    <row r="35" spans="1:5" ht="28.8" outlineLevel="1">
      <c r="A35" s="5" t="s">
        <v>50</v>
      </c>
      <c r="B35" s="6" t="s">
        <v>24</v>
      </c>
      <c r="C35" s="2">
        <v>31981</v>
      </c>
      <c r="D35" s="2">
        <v>9041</v>
      </c>
      <c r="E35" s="2">
        <f t="shared" si="3"/>
        <v>28.269910259216406</v>
      </c>
    </row>
    <row r="36" spans="1:5" ht="43.2" outlineLevel="1">
      <c r="A36" s="11" t="s">
        <v>51</v>
      </c>
      <c r="B36" s="12" t="s">
        <v>57</v>
      </c>
      <c r="C36" s="4">
        <v>109125</v>
      </c>
      <c r="D36" s="4">
        <v>3830</v>
      </c>
      <c r="E36" s="4">
        <f t="shared" si="3"/>
        <v>3.5097365406643757</v>
      </c>
    </row>
    <row r="37" spans="1:5" ht="28.8" outlineLevel="1">
      <c r="A37" s="11" t="s">
        <v>52</v>
      </c>
      <c r="B37" s="12" t="s">
        <v>58</v>
      </c>
      <c r="C37" s="4">
        <v>18829</v>
      </c>
      <c r="D37" s="4">
        <v>0</v>
      </c>
      <c r="E37" s="4">
        <f t="shared" si="3"/>
        <v>0</v>
      </c>
    </row>
    <row r="38" spans="1:5" ht="28.8" outlineLevel="1">
      <c r="A38" s="11" t="s">
        <v>66</v>
      </c>
      <c r="B38" s="12" t="s">
        <v>67</v>
      </c>
      <c r="C38" s="4">
        <v>425</v>
      </c>
      <c r="D38" s="4">
        <v>12</v>
      </c>
      <c r="E38" s="4">
        <f t="shared" si="3"/>
        <v>2.8235294117647061</v>
      </c>
    </row>
    <row r="39" spans="1:5" ht="28.8" outlineLevel="1">
      <c r="A39" s="11" t="s">
        <v>68</v>
      </c>
      <c r="B39" s="12" t="s">
        <v>69</v>
      </c>
      <c r="C39" s="4">
        <v>25739</v>
      </c>
      <c r="D39" s="4">
        <v>10316</v>
      </c>
      <c r="E39" s="4">
        <f t="shared" si="3"/>
        <v>40.079257158397766</v>
      </c>
    </row>
    <row r="40" spans="1:5" ht="14.4" outlineLevel="1">
      <c r="A40" s="5"/>
      <c r="B40" s="12" t="s">
        <v>26</v>
      </c>
      <c r="C40" s="4">
        <f>C6+C11+C15+C17+C18+C19+C20+C25+C26+C28+C32+C36+C37+C24+C27+C38+C39</f>
        <v>1553163</v>
      </c>
      <c r="D40" s="4">
        <f>D6+D11+D15+D17+D18+D19+D20+D25+D26+D28+D32+D36+D37+D24+D27+D38+D39</f>
        <v>428176</v>
      </c>
      <c r="E40" s="4">
        <f>D40/C40*100</f>
        <v>27.568001555535382</v>
      </c>
    </row>
    <row r="41" spans="1:5" ht="14.4" outlineLevel="1">
      <c r="A41" s="5"/>
      <c r="B41" s="6" t="s">
        <v>27</v>
      </c>
      <c r="C41" s="2">
        <v>642197</v>
      </c>
      <c r="D41" s="2">
        <v>181694</v>
      </c>
      <c r="E41" s="2">
        <f>D41/C41*100</f>
        <v>28.292564431163647</v>
      </c>
    </row>
    <row r="42" spans="1:5" ht="41.95" customHeight="1" outlineLevel="1">
      <c r="A42" s="19"/>
      <c r="B42" s="19"/>
      <c r="C42" s="26"/>
      <c r="D42" s="26"/>
      <c r="E42" s="26"/>
    </row>
    <row r="77" spans="1:1" ht="12.7" customHeight="1">
      <c r="A77" s="20"/>
    </row>
  </sheetData>
  <mergeCells count="3">
    <mergeCell ref="A1:E1"/>
    <mergeCell ref="B2:E2"/>
    <mergeCell ref="B3:E3"/>
  </mergeCells>
  <pageMargins left="0.59055118110236227" right="0.39370078740157483" top="0.39370078740157483" bottom="0.39370078740157483" header="0.51181102362204722" footer="0.51181102362204722"/>
  <pageSetup paperSize="9" scale="85" orientation="portrait" r:id="rId1"/>
  <headerFooter differentFirst="1" alignWithMargins="0">
    <oddFooter>&amp;R&amp;P</oddFooter>
  </headerFooter>
  <rowBreaks count="2" manualBreakCount="2">
    <brk id="26" max="4" man="1"/>
    <brk id="42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85"/>
  <sheetViews>
    <sheetView showGridLines="0" topLeftCell="A44" zoomScaleNormal="100" zoomScaleSheetLayoutView="70" workbookViewId="0">
      <selection activeCell="A52" sqref="A52:XFD146"/>
    </sheetView>
  </sheetViews>
  <sheetFormatPr defaultColWidth="9.109375" defaultRowHeight="12.7" customHeight="1" outlineLevelRow="1"/>
  <cols>
    <col min="1" max="1" width="5.88671875" style="7" customWidth="1"/>
    <col min="2" max="2" width="77" style="7" customWidth="1"/>
    <col min="3" max="3" width="23.6640625" style="7" bestFit="1" customWidth="1"/>
    <col min="4" max="4" width="9.5546875" style="7" customWidth="1"/>
    <col min="5" max="5" width="9.109375" style="7" customWidth="1"/>
    <col min="6" max="16384" width="9.109375" style="7"/>
  </cols>
  <sheetData>
    <row r="1" spans="1:6" ht="45.7" customHeight="1">
      <c r="A1" s="29" t="s">
        <v>92</v>
      </c>
      <c r="B1" s="29"/>
      <c r="C1" s="29"/>
      <c r="D1" s="29"/>
      <c r="E1" s="29"/>
    </row>
    <row r="2" spans="1:6" ht="14.4">
      <c r="B2" s="30"/>
      <c r="C2" s="30"/>
      <c r="D2" s="30"/>
      <c r="E2" s="30"/>
    </row>
    <row r="3" spans="1:6" ht="12.7" customHeight="1">
      <c r="B3" s="30"/>
      <c r="C3" s="30"/>
      <c r="D3" s="30"/>
      <c r="E3" s="30"/>
    </row>
    <row r="4" spans="1:6" ht="14.4">
      <c r="C4" s="8"/>
      <c r="D4" s="8"/>
      <c r="E4" s="9" t="s">
        <v>0</v>
      </c>
      <c r="F4" s="8"/>
    </row>
    <row r="5" spans="1:6" ht="43.2">
      <c r="A5" s="1" t="s">
        <v>1</v>
      </c>
      <c r="B5" s="1" t="s">
        <v>2</v>
      </c>
      <c r="C5" s="1" t="s">
        <v>90</v>
      </c>
      <c r="D5" s="1" t="s">
        <v>3</v>
      </c>
      <c r="E5" s="1" t="s">
        <v>33</v>
      </c>
    </row>
    <row r="6" spans="1:6" ht="28.8">
      <c r="A6" s="1"/>
      <c r="B6" s="10" t="s">
        <v>28</v>
      </c>
      <c r="C6" s="3">
        <f>C7</f>
        <v>947643</v>
      </c>
      <c r="D6" s="3">
        <f>D7</f>
        <v>273984</v>
      </c>
      <c r="E6" s="3">
        <f>D6/C6*100</f>
        <v>28.912153627473636</v>
      </c>
    </row>
    <row r="7" spans="1:6" s="13" customFormat="1" ht="28.8">
      <c r="A7" s="11">
        <v>1</v>
      </c>
      <c r="B7" s="12" t="s">
        <v>72</v>
      </c>
      <c r="C7" s="4">
        <f>SUM(C8:C11)</f>
        <v>947643</v>
      </c>
      <c r="D7" s="4">
        <f>SUM(D8:D11)</f>
        <v>273984</v>
      </c>
      <c r="E7" s="4">
        <f>D7/C7*100</f>
        <v>28.912153627473636</v>
      </c>
    </row>
    <row r="8" spans="1:6" ht="28.8" outlineLevel="1">
      <c r="A8" s="5" t="s">
        <v>5</v>
      </c>
      <c r="B8" s="6" t="s">
        <v>73</v>
      </c>
      <c r="C8" s="2">
        <f>'Бюджет (2)'!C7</f>
        <v>347202</v>
      </c>
      <c r="D8" s="2">
        <f>'Бюджет (2)'!D7</f>
        <v>111841</v>
      </c>
      <c r="E8" s="2">
        <f>D8/C8*100</f>
        <v>32.212084031774012</v>
      </c>
    </row>
    <row r="9" spans="1:6" ht="14.4" outlineLevel="1">
      <c r="A9" s="5" t="s">
        <v>6</v>
      </c>
      <c r="B9" s="6" t="s">
        <v>74</v>
      </c>
      <c r="C9" s="2">
        <f>'Бюджет (2)'!C8</f>
        <v>549852</v>
      </c>
      <c r="D9" s="2">
        <f>'Бюджет (2)'!D8</f>
        <v>146945</v>
      </c>
      <c r="E9" s="2">
        <f t="shared" ref="E9:E11" si="0">D9/C9*100</f>
        <v>26.72446403759557</v>
      </c>
    </row>
    <row r="10" spans="1:6" ht="28.8" outlineLevel="1">
      <c r="A10" s="5" t="s">
        <v>7</v>
      </c>
      <c r="B10" s="6" t="s">
        <v>75</v>
      </c>
      <c r="C10" s="2">
        <f>'Бюджет (2)'!C9</f>
        <v>29888</v>
      </c>
      <c r="D10" s="2">
        <f>'Бюджет (2)'!D9</f>
        <v>8676</v>
      </c>
      <c r="E10" s="2">
        <f t="shared" si="0"/>
        <v>29.028372591006423</v>
      </c>
    </row>
    <row r="11" spans="1:6" ht="28.8" outlineLevel="1">
      <c r="A11" s="5" t="s">
        <v>15</v>
      </c>
      <c r="B11" s="6" t="s">
        <v>71</v>
      </c>
      <c r="C11" s="2">
        <f>'Бюджет (2)'!C10</f>
        <v>20701</v>
      </c>
      <c r="D11" s="2">
        <f>'Бюджет (2)'!D10</f>
        <v>6522</v>
      </c>
      <c r="E11" s="2">
        <f t="shared" si="0"/>
        <v>31.505724361141972</v>
      </c>
    </row>
    <row r="12" spans="1:6" ht="28.8" outlineLevel="1">
      <c r="A12" s="5"/>
      <c r="B12" s="10" t="s">
        <v>29</v>
      </c>
      <c r="C12" s="3">
        <f>C13</f>
        <v>125676</v>
      </c>
      <c r="D12" s="3">
        <f>D13</f>
        <v>48380</v>
      </c>
      <c r="E12" s="3">
        <f>D12/C12*100</f>
        <v>38.495814634456863</v>
      </c>
    </row>
    <row r="13" spans="1:6" s="13" customFormat="1" ht="28.8">
      <c r="A13" s="11" t="s">
        <v>8</v>
      </c>
      <c r="B13" s="12" t="s">
        <v>76</v>
      </c>
      <c r="C13" s="4">
        <f>SUM(C14:C16)</f>
        <v>125676</v>
      </c>
      <c r="D13" s="4">
        <f>SUM(D14:D16)</f>
        <v>48380</v>
      </c>
      <c r="E13" s="4">
        <f>D13/C13*100</f>
        <v>38.495814634456863</v>
      </c>
    </row>
    <row r="14" spans="1:6" ht="14.4" outlineLevel="1">
      <c r="A14" s="5" t="s">
        <v>9</v>
      </c>
      <c r="B14" s="6" t="s">
        <v>59</v>
      </c>
      <c r="C14" s="2">
        <f>'Бюджет (2)'!C12</f>
        <v>89262</v>
      </c>
      <c r="D14" s="2">
        <f>'Бюджет (2)'!D12</f>
        <v>28311</v>
      </c>
      <c r="E14" s="2">
        <f t="shared" ref="E14:E18" si="1">D14/C14*100</f>
        <v>31.716743967197687</v>
      </c>
    </row>
    <row r="15" spans="1:6" ht="14.4" outlineLevel="1">
      <c r="A15" s="5" t="s">
        <v>10</v>
      </c>
      <c r="B15" s="6" t="s">
        <v>60</v>
      </c>
      <c r="C15" s="2">
        <f>'Бюджет (2)'!C13</f>
        <v>33304</v>
      </c>
      <c r="D15" s="2">
        <f>'Бюджет (2)'!D13</f>
        <v>19098</v>
      </c>
      <c r="E15" s="2">
        <f t="shared" si="1"/>
        <v>57.344463127552245</v>
      </c>
    </row>
    <row r="16" spans="1:6" ht="28.8" outlineLevel="1">
      <c r="A16" s="5" t="s">
        <v>11</v>
      </c>
      <c r="B16" s="6" t="s">
        <v>61</v>
      </c>
      <c r="C16" s="2">
        <f>'Бюджет (2)'!C14</f>
        <v>3110</v>
      </c>
      <c r="D16" s="2">
        <f>'Бюджет (2)'!D14</f>
        <v>971</v>
      </c>
      <c r="E16" s="2">
        <f t="shared" si="1"/>
        <v>31.221864951768492</v>
      </c>
    </row>
    <row r="17" spans="1:5" ht="28.8" outlineLevel="1">
      <c r="A17" s="5"/>
      <c r="B17" s="10" t="s">
        <v>28</v>
      </c>
      <c r="C17" s="2">
        <f>C21</f>
        <v>8466</v>
      </c>
      <c r="D17" s="2">
        <f>D21</f>
        <v>2105</v>
      </c>
      <c r="E17" s="2">
        <f t="shared" si="1"/>
        <v>24.864162532482872</v>
      </c>
    </row>
    <row r="18" spans="1:5" ht="14.4" outlineLevel="1">
      <c r="A18" s="5"/>
      <c r="B18" s="10" t="s">
        <v>70</v>
      </c>
      <c r="C18" s="2">
        <f>C22+C24+C25+C26+C27+C31+C32+C35+C48+C49+C41</f>
        <v>250604</v>
      </c>
      <c r="D18" s="2">
        <f>D22+D24+D25+D26+D27+D31+D32+D35+D48+D49+D41</f>
        <v>76194</v>
      </c>
      <c r="E18" s="2">
        <f t="shared" si="1"/>
        <v>30.404143589088761</v>
      </c>
    </row>
    <row r="19" spans="1:5" ht="28.8" outlineLevel="1">
      <c r="A19" s="11" t="s">
        <v>12</v>
      </c>
      <c r="B19" s="12" t="s">
        <v>77</v>
      </c>
      <c r="C19" s="4">
        <f>C20</f>
        <v>39675</v>
      </c>
      <c r="D19" s="4">
        <f>D20</f>
        <v>11611</v>
      </c>
      <c r="E19" s="14">
        <f t="shared" ref="E19:E25" si="2">D19/C19*100</f>
        <v>29.265280403276623</v>
      </c>
    </row>
    <row r="20" spans="1:5" ht="25.55" customHeight="1" outlineLevel="1">
      <c r="A20" s="5" t="s">
        <v>13</v>
      </c>
      <c r="B20" s="6" t="s">
        <v>16</v>
      </c>
      <c r="C20" s="28">
        <f>C21+C22+C23</f>
        <v>39675</v>
      </c>
      <c r="D20" s="28">
        <f>D21+D22+D23</f>
        <v>11611</v>
      </c>
      <c r="E20" s="2">
        <f t="shared" si="2"/>
        <v>29.265280403276623</v>
      </c>
    </row>
    <row r="21" spans="1:5" ht="31.3" customHeight="1" outlineLevel="1">
      <c r="A21" s="5" t="s">
        <v>34</v>
      </c>
      <c r="B21" s="6" t="s">
        <v>36</v>
      </c>
      <c r="C21" s="28">
        <v>8466</v>
      </c>
      <c r="D21" s="28">
        <v>2105</v>
      </c>
      <c r="E21" s="2">
        <f t="shared" si="2"/>
        <v>24.864162532482872</v>
      </c>
    </row>
    <row r="22" spans="1:5" ht="31.95" customHeight="1" outlineLevel="1">
      <c r="A22" s="5" t="s">
        <v>35</v>
      </c>
      <c r="B22" s="6" t="s">
        <v>37</v>
      </c>
      <c r="C22" s="28">
        <v>31209</v>
      </c>
      <c r="D22" s="28">
        <v>9506</v>
      </c>
      <c r="E22" s="2">
        <f t="shared" si="2"/>
        <v>30.45916242109648</v>
      </c>
    </row>
    <row r="23" spans="1:5" ht="31.95" hidden="1" customHeight="1" outlineLevel="1">
      <c r="A23" s="5" t="s">
        <v>43</v>
      </c>
      <c r="B23" s="6" t="s">
        <v>44</v>
      </c>
      <c r="C23" s="28"/>
      <c r="D23" s="28"/>
      <c r="E23" s="2" t="e">
        <f t="shared" si="2"/>
        <v>#DIV/0!</v>
      </c>
    </row>
    <row r="24" spans="1:5" ht="28.8" outlineLevel="1">
      <c r="A24" s="11" t="s">
        <v>14</v>
      </c>
      <c r="B24" s="12" t="s">
        <v>78</v>
      </c>
      <c r="C24" s="4">
        <f>'Бюджет (2)'!C17</f>
        <v>27015</v>
      </c>
      <c r="D24" s="4">
        <f>'Бюджет (2)'!D17</f>
        <v>18010</v>
      </c>
      <c r="E24" s="4">
        <f t="shared" si="2"/>
        <v>66.666666666666657</v>
      </c>
    </row>
    <row r="25" spans="1:5" s="13" customFormat="1" ht="28.8">
      <c r="A25" s="11" t="s">
        <v>17</v>
      </c>
      <c r="B25" s="12" t="s">
        <v>79</v>
      </c>
      <c r="C25" s="4">
        <f>'Бюджет (2)'!C18</f>
        <v>83347</v>
      </c>
      <c r="D25" s="4">
        <f>'Бюджет (2)'!D18</f>
        <v>27358</v>
      </c>
      <c r="E25" s="4">
        <f t="shared" si="2"/>
        <v>32.824216828440136</v>
      </c>
    </row>
    <row r="26" spans="1:5" ht="28.8" outlineLevel="1">
      <c r="A26" s="11" t="s">
        <v>18</v>
      </c>
      <c r="B26" s="12" t="s">
        <v>80</v>
      </c>
      <c r="C26" s="4">
        <f>'Бюджет (2)'!C19</f>
        <v>2854</v>
      </c>
      <c r="D26" s="4">
        <f>'Бюджет (2)'!D19</f>
        <v>0</v>
      </c>
      <c r="E26" s="4">
        <f t="shared" ref="E26:E31" si="3">D26/C26*100</f>
        <v>0</v>
      </c>
    </row>
    <row r="27" spans="1:5" ht="28.8" outlineLevel="1">
      <c r="A27" s="11" t="s">
        <v>19</v>
      </c>
      <c r="B27" s="12" t="s">
        <v>84</v>
      </c>
      <c r="C27" s="4">
        <f>C28+C30+C29</f>
        <v>980</v>
      </c>
      <c r="D27" s="4">
        <f>D28+D30+D29</f>
        <v>63</v>
      </c>
      <c r="E27" s="4">
        <f t="shared" si="3"/>
        <v>6.4285714285714279</v>
      </c>
    </row>
    <row r="28" spans="1:5" ht="43.2" outlineLevel="1">
      <c r="A28" s="5" t="s">
        <v>20</v>
      </c>
      <c r="B28" s="6" t="s">
        <v>81</v>
      </c>
      <c r="C28" s="2">
        <f>'Бюджет (2)'!C21</f>
        <v>62</v>
      </c>
      <c r="D28" s="2">
        <f>'Бюджет (2)'!D21</f>
        <v>0</v>
      </c>
      <c r="E28" s="2">
        <f t="shared" si="3"/>
        <v>0</v>
      </c>
    </row>
    <row r="29" spans="1:5" ht="28.8" outlineLevel="1">
      <c r="A29" s="5" t="s">
        <v>38</v>
      </c>
      <c r="B29" s="6" t="s">
        <v>82</v>
      </c>
      <c r="C29" s="2">
        <f>'Бюджет (2)'!C22</f>
        <v>75</v>
      </c>
      <c r="D29" s="2">
        <f>'Бюджет (2)'!D22</f>
        <v>0</v>
      </c>
      <c r="E29" s="2">
        <f t="shared" si="3"/>
        <v>0</v>
      </c>
    </row>
    <row r="30" spans="1:5" ht="28.8" outlineLevel="1">
      <c r="A30" s="5" t="s">
        <v>42</v>
      </c>
      <c r="B30" s="6" t="s">
        <v>83</v>
      </c>
      <c r="C30" s="2">
        <f>'Бюджет (2)'!C23</f>
        <v>843</v>
      </c>
      <c r="D30" s="2">
        <f>'Бюджет (2)'!D23</f>
        <v>63</v>
      </c>
      <c r="E30" s="2">
        <f t="shared" si="3"/>
        <v>7.4733096085409247</v>
      </c>
    </row>
    <row r="31" spans="1:5" ht="43.2" hidden="1" outlineLevel="1">
      <c r="A31" s="11" t="s">
        <v>62</v>
      </c>
      <c r="B31" s="12" t="s">
        <v>63</v>
      </c>
      <c r="C31" s="4">
        <f>'Бюджет (2)'!C24</f>
        <v>0</v>
      </c>
      <c r="D31" s="4">
        <f>'Бюджет (2)'!D24</f>
        <v>0</v>
      </c>
      <c r="E31" s="4" t="e">
        <f t="shared" si="3"/>
        <v>#DIV/0!</v>
      </c>
    </row>
    <row r="32" spans="1:5" ht="43.2" hidden="1" outlineLevel="1">
      <c r="A32" s="11" t="s">
        <v>21</v>
      </c>
      <c r="B32" s="12" t="s">
        <v>85</v>
      </c>
      <c r="C32" s="4">
        <f>'Бюджет (2)'!C25</f>
        <v>0</v>
      </c>
      <c r="D32" s="4">
        <f>'Бюджет (2)'!D25</f>
        <v>0</v>
      </c>
      <c r="E32" s="4" t="e">
        <f t="shared" ref="E32:E50" si="4">D32/C32*100</f>
        <v>#DIV/0!</v>
      </c>
    </row>
    <row r="33" spans="1:5" ht="28.8" outlineLevel="1">
      <c r="A33" s="11"/>
      <c r="B33" s="10" t="s">
        <v>30</v>
      </c>
      <c r="C33" s="3">
        <f>C34</f>
        <v>47950</v>
      </c>
      <c r="D33" s="3">
        <f>D34</f>
        <v>15069</v>
      </c>
      <c r="E33" s="3">
        <f t="shared" si="4"/>
        <v>31.426485922836289</v>
      </c>
    </row>
    <row r="34" spans="1:5" s="13" customFormat="1" ht="28.8">
      <c r="A34" s="11" t="s">
        <v>22</v>
      </c>
      <c r="B34" s="12" t="s">
        <v>86</v>
      </c>
      <c r="C34" s="4">
        <f>'Бюджет (2)'!C26</f>
        <v>47950</v>
      </c>
      <c r="D34" s="4">
        <f>'Бюджет (2)'!D26</f>
        <v>15069</v>
      </c>
      <c r="E34" s="4">
        <f t="shared" si="4"/>
        <v>31.426485922836289</v>
      </c>
    </row>
    <row r="35" spans="1:5" ht="57.6" outlineLevel="1">
      <c r="A35" s="22" t="s">
        <v>64</v>
      </c>
      <c r="B35" s="12" t="s">
        <v>65</v>
      </c>
      <c r="C35" s="4">
        <f>'Бюджет (2)'!C27</f>
        <v>4472</v>
      </c>
      <c r="D35" s="4">
        <f>'Бюджет (2)'!D27</f>
        <v>1888</v>
      </c>
      <c r="E35" s="4">
        <f t="shared" si="4"/>
        <v>42.218246869409661</v>
      </c>
    </row>
    <row r="36" spans="1:5" ht="28.8" outlineLevel="1">
      <c r="A36" s="22"/>
      <c r="B36" s="10" t="s">
        <v>31</v>
      </c>
      <c r="C36" s="3">
        <f>C37</f>
        <v>44870</v>
      </c>
      <c r="D36" s="3">
        <f>D37</f>
        <v>8614</v>
      </c>
      <c r="E36" s="3">
        <f t="shared" si="4"/>
        <v>19.197682193002006</v>
      </c>
    </row>
    <row r="37" spans="1:5" ht="43.2" outlineLevel="1">
      <c r="A37" s="11" t="s">
        <v>41</v>
      </c>
      <c r="B37" s="23" t="s">
        <v>87</v>
      </c>
      <c r="C37" s="4">
        <f>'Бюджет (2)'!C28</f>
        <v>44870</v>
      </c>
      <c r="D37" s="4">
        <f>'Бюджет (2)'!D28</f>
        <v>8614</v>
      </c>
      <c r="E37" s="4">
        <f t="shared" si="4"/>
        <v>19.197682193002006</v>
      </c>
    </row>
    <row r="38" spans="1:5" ht="28.8" hidden="1" outlineLevel="1">
      <c r="A38" s="15" t="s">
        <v>40</v>
      </c>
      <c r="B38" s="6" t="s">
        <v>39</v>
      </c>
      <c r="C38" s="2">
        <f>'Бюджет (2)'!C29</f>
        <v>0</v>
      </c>
      <c r="D38" s="2">
        <f>'Бюджет (2)'!D29</f>
        <v>0</v>
      </c>
      <c r="E38" s="2" t="e">
        <f t="shared" si="4"/>
        <v>#DIV/0!</v>
      </c>
    </row>
    <row r="39" spans="1:5" ht="28.8" hidden="1" outlineLevel="1">
      <c r="A39" s="15" t="s">
        <v>46</v>
      </c>
      <c r="B39" s="6" t="s">
        <v>55</v>
      </c>
      <c r="C39" s="2">
        <f>'Бюджет (2)'!C30</f>
        <v>0</v>
      </c>
      <c r="D39" s="2">
        <f>'Бюджет (2)'!D30</f>
        <v>0</v>
      </c>
      <c r="E39" s="2" t="e">
        <f t="shared" si="4"/>
        <v>#DIV/0!</v>
      </c>
    </row>
    <row r="40" spans="1:5" ht="28.8" hidden="1" outlineLevel="1">
      <c r="A40" s="5" t="s">
        <v>53</v>
      </c>
      <c r="B40" s="6" t="s">
        <v>56</v>
      </c>
      <c r="C40" s="2">
        <f>'Бюджет (2)'!C31</f>
        <v>0</v>
      </c>
      <c r="D40" s="2">
        <f>'Бюджет (2)'!D31</f>
        <v>0</v>
      </c>
      <c r="E40" s="2" t="e">
        <f t="shared" si="4"/>
        <v>#DIV/0!</v>
      </c>
    </row>
    <row r="41" spans="1:5" ht="43.2" outlineLevel="1">
      <c r="A41" s="11" t="s">
        <v>54</v>
      </c>
      <c r="B41" s="12" t="s">
        <v>89</v>
      </c>
      <c r="C41" s="4">
        <f>C42+C43+C44</f>
        <v>74563</v>
      </c>
      <c r="D41" s="4">
        <f>D42+D43+D44</f>
        <v>9041</v>
      </c>
      <c r="E41" s="4">
        <f t="shared" si="4"/>
        <v>12.125316846156942</v>
      </c>
    </row>
    <row r="42" spans="1:5" ht="43.2" outlineLevel="1">
      <c r="A42" s="5" t="s">
        <v>48</v>
      </c>
      <c r="B42" s="6" t="s">
        <v>23</v>
      </c>
      <c r="C42" s="2">
        <f>'Бюджет (2)'!C33</f>
        <v>42482</v>
      </c>
      <c r="D42" s="2">
        <f>'Бюджет (2)'!D33</f>
        <v>0</v>
      </c>
      <c r="E42" s="2">
        <f t="shared" si="4"/>
        <v>0</v>
      </c>
    </row>
    <row r="43" spans="1:5" ht="28.8" outlineLevel="1">
      <c r="A43" s="5" t="s">
        <v>49</v>
      </c>
      <c r="B43" s="6" t="s">
        <v>25</v>
      </c>
      <c r="C43" s="2">
        <f>'Бюджет (2)'!C34</f>
        <v>100</v>
      </c>
      <c r="D43" s="2">
        <f>'Бюджет (2)'!D34</f>
        <v>0</v>
      </c>
      <c r="E43" s="2">
        <f t="shared" si="4"/>
        <v>0</v>
      </c>
    </row>
    <row r="44" spans="1:5" ht="28.8" outlineLevel="1">
      <c r="A44" s="5" t="s">
        <v>50</v>
      </c>
      <c r="B44" s="6" t="s">
        <v>24</v>
      </c>
      <c r="C44" s="2">
        <f>'Бюджет (2)'!C35</f>
        <v>31981</v>
      </c>
      <c r="D44" s="2">
        <f>'Бюджет (2)'!D35</f>
        <v>9041</v>
      </c>
      <c r="E44" s="2">
        <f t="shared" si="4"/>
        <v>28.269910259216406</v>
      </c>
    </row>
    <row r="45" spans="1:5" ht="28.8" outlineLevel="1">
      <c r="A45" s="11" t="s">
        <v>51</v>
      </c>
      <c r="B45" s="12" t="s">
        <v>57</v>
      </c>
      <c r="C45" s="4">
        <f>C46</f>
        <v>109125</v>
      </c>
      <c r="D45" s="4">
        <f>D46</f>
        <v>3830</v>
      </c>
      <c r="E45" s="4">
        <f t="shared" si="4"/>
        <v>3.5097365406643757</v>
      </c>
    </row>
    <row r="46" spans="1:5" ht="28.8" outlineLevel="1">
      <c r="A46" s="11"/>
      <c r="B46" s="10" t="s">
        <v>31</v>
      </c>
      <c r="C46" s="2">
        <f>'Бюджет (2)'!C36</f>
        <v>109125</v>
      </c>
      <c r="D46" s="2">
        <f>'Бюджет (2)'!D36</f>
        <v>3830</v>
      </c>
      <c r="E46" s="2">
        <f t="shared" si="4"/>
        <v>3.5097365406643757</v>
      </c>
    </row>
    <row r="47" spans="1:5" ht="28.8" outlineLevel="1">
      <c r="A47" s="11" t="s">
        <v>52</v>
      </c>
      <c r="B47" s="12" t="s">
        <v>58</v>
      </c>
      <c r="C47" s="4">
        <f>'Бюджет (2)'!C37</f>
        <v>18829</v>
      </c>
      <c r="D47" s="4">
        <f>'Бюджет (2)'!D37</f>
        <v>0</v>
      </c>
      <c r="E47" s="4">
        <f t="shared" si="4"/>
        <v>0</v>
      </c>
    </row>
    <row r="48" spans="1:5" ht="28.8" outlineLevel="1">
      <c r="A48" s="11" t="s">
        <v>66</v>
      </c>
      <c r="B48" s="12" t="s">
        <v>67</v>
      </c>
      <c r="C48" s="4">
        <f>'Бюджет (2)'!C38</f>
        <v>425</v>
      </c>
      <c r="D48" s="4">
        <f>'Бюджет (2)'!D38</f>
        <v>12</v>
      </c>
      <c r="E48" s="4">
        <f t="shared" si="4"/>
        <v>2.8235294117647061</v>
      </c>
    </row>
    <row r="49" spans="1:5" ht="28.8" outlineLevel="1">
      <c r="A49" s="11" t="s">
        <v>68</v>
      </c>
      <c r="B49" s="12" t="s">
        <v>69</v>
      </c>
      <c r="C49" s="4">
        <f>'Бюджет (2)'!C39</f>
        <v>25739</v>
      </c>
      <c r="D49" s="4">
        <f>'Бюджет (2)'!D39</f>
        <v>10316</v>
      </c>
      <c r="E49" s="4">
        <f t="shared" si="4"/>
        <v>40.079257158397766</v>
      </c>
    </row>
    <row r="50" spans="1:5" ht="14.4" outlineLevel="1">
      <c r="A50" s="5"/>
      <c r="B50" s="12" t="s">
        <v>26</v>
      </c>
      <c r="C50" s="4">
        <f>C6+C12+C33+C45+C23+C47+C18+C17+C36</f>
        <v>1553163</v>
      </c>
      <c r="D50" s="4">
        <f>D6+D12+D33+D45+D23+D47+D18+D17+D36</f>
        <v>428176</v>
      </c>
      <c r="E50" s="4">
        <f t="shared" si="4"/>
        <v>27.568001555535382</v>
      </c>
    </row>
    <row r="51" spans="1:5" ht="14.4" outlineLevel="1">
      <c r="A51" s="16"/>
      <c r="B51" s="17"/>
      <c r="C51" s="18"/>
      <c r="D51" s="18"/>
      <c r="E51" s="18"/>
    </row>
    <row r="85" spans="1:1" ht="12.7" customHeight="1">
      <c r="A85" s="20"/>
    </row>
  </sheetData>
  <mergeCells count="3">
    <mergeCell ref="B2:E2"/>
    <mergeCell ref="B3:E3"/>
    <mergeCell ref="A1:E1"/>
  </mergeCells>
  <pageMargins left="0.59055118110236227" right="0.39370078740157483" top="0.39370078740157483" bottom="0.39370078740157483" header="0.51181102362204722" footer="0.51181102362204722"/>
  <pageSetup paperSize="9" scale="71" orientation="portrait" r:id="rId1"/>
  <headerFooter differentFirst="1" alignWithMargins="0"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</vt:i4>
      </vt:variant>
    </vt:vector>
  </HeadingPairs>
  <TitlesOfParts>
    <vt:vector size="8" baseType="lpstr">
      <vt:lpstr>Бюджет (2)</vt:lpstr>
      <vt:lpstr>грбс</vt:lpstr>
      <vt:lpstr>'Бюджет (2)'!SIGN</vt:lpstr>
      <vt:lpstr>грбс!SIGN</vt:lpstr>
      <vt:lpstr>'Бюджет (2)'!Заголовки_для_печати</vt:lpstr>
      <vt:lpstr>грбс!Заголовки_для_печати</vt:lpstr>
      <vt:lpstr>'Бюджет (2)'!Область_печати</vt:lpstr>
      <vt:lpstr>грбс!Область_печати</vt:lpstr>
    </vt:vector>
  </TitlesOfParts>
  <Company>BSS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Дина Яхина</dc:creator>
  <cp:lastModifiedBy>Иванова</cp:lastModifiedBy>
  <cp:lastPrinted>2022-05-05T05:16:23Z</cp:lastPrinted>
  <dcterms:created xsi:type="dcterms:W3CDTF">2002-03-11T10:22:12Z</dcterms:created>
  <dcterms:modified xsi:type="dcterms:W3CDTF">2022-05-05T05:17:04Z</dcterms:modified>
</cp:coreProperties>
</file>