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<sst xmlns="http://schemas.openxmlformats.org/spreadsheetml/2006/main" count="164" uniqueCount="98">
  <si>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</si>
  <si>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</si>
  <si>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</si>
  <si>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</si>
  <si>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</si>
  <si>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</si>
  <si>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</si>
  <si>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</si>
  <si>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</si>
  <si>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</si>
  <si>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</si>
  <si>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</si>
  <si>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</si>
  <si>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</si>
  <si>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</si>
  <si>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</si>
  <si>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</si>
  <si>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</si>
  <si>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</si>
  <si>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</si>
  <si>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</si>
  <si>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</si>
  <si>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</si>
  <si>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</si>
  <si>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</si>
  <si>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</si>
  <si>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</si>
  <si>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</si>
  <si>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</si>
  <si>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</si>
  <si>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</si>
  <si>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</si>
  <si>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</si>
  <si>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</si>
  <si>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</si>
  <si>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</si>
  <si>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</si>
  <si>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</si>
  <si>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</si>
  <si>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</si>
  <si>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</si>
  <si>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</si>
  <si>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</si>
  <si>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</si>
  <si>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</si>
  <si>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</si>
  <si>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</si>
  <si>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</si>
  <si>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</si>
  <si>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</si>
  <si>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</si>
  <si>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</si>
  <si>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</si>
  <si>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</si>
  <si>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</si>
  <si>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</si>
  <si>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</si>
  <si>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</si>
  <si>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</si>
  <si>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</si>
  <si>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</si>
  <si>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</si>
  <si>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</si>
  <si>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</si>
  <si>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</si>
  <si>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</si>
  <si>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</si>
  <si>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</si>
  <si>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</si>
  <si>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</si>
  <si>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</si>
  <si>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</si>
  <si>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</si>
  <si>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</si>
  <si>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</si>
  <si>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</si>
  <si>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</si>
  <si>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</si>
  <si>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</si>
  <si>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</si>
  <si>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</si>
  <si>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</si>
  <si>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</si>
  <si>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</si>
  <si>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</si>
  <si>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</si>
  <si>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</si>
  <si>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</si>
  <si>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</si>
  <si>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</si>
  <si>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</si>
  <si>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</si>
  <si>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</si>
  <si>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</si>
  <si>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</si>
  <si>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</si>
  <si>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01.05.2023г.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</si>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</sst>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5"/>
  <sheetViews>
    <sheetView showGridLines="0" tabSelected="1" zoomScaleNormal="100" zoomScaleSheetLayoutView="130" workbookViewId="0">
      <selection activeCell="C50" sqref="C50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2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1076109</v>
      </c>
      <c r="D6" s="4">
        <f>D7+D8+D9+D10</f>
        <v>316657</v>
      </c>
      <c r="E6" s="4">
        <f>D6/C6*100</f>
        <v>29.426108321740642</v>
      </c>
    </row>
    <row r="7" spans="1:5" ht="15" outlineLevel="1" x14ac:dyDescent="0.25">
      <c r="A7" s="5" t="s">
        <v>5</v>
      </c>
      <c r="B7" s="6" t="s">
        <v>71</v>
      </c>
      <c r="C7" s="2">
        <v>445507</v>
      </c>
      <c r="D7" s="2">
        <v>130796</v>
      </c>
      <c r="E7" s="2">
        <f>D7/C7*100</f>
        <v>29.35891018547408</v>
      </c>
    </row>
    <row r="8" spans="1:5" ht="15" outlineLevel="1" x14ac:dyDescent="0.25">
      <c r="A8" s="5" t="s">
        <v>6</v>
      </c>
      <c r="B8" s="6" t="s">
        <v>72</v>
      </c>
      <c r="C8" s="2">
        <v>574020</v>
      </c>
      <c r="D8" s="2">
        <v>167389</v>
      </c>
      <c r="E8" s="2">
        <f>D8/C8*100</f>
        <v>29.160830633078987</v>
      </c>
    </row>
    <row r="9" spans="1:5" ht="30" outlineLevel="1" x14ac:dyDescent="0.25">
      <c r="A9" s="5" t="s">
        <v>7</v>
      </c>
      <c r="B9" s="6" t="s">
        <v>73</v>
      </c>
      <c r="C9" s="2">
        <v>32676</v>
      </c>
      <c r="D9" s="2">
        <v>10618</v>
      </c>
      <c r="E9" s="2">
        <f t="shared" ref="E9:E10" si="0">D9/C9*100</f>
        <v>32.49479740482311</v>
      </c>
    </row>
    <row r="10" spans="1:5" ht="30" outlineLevel="1" x14ac:dyDescent="0.25">
      <c r="A10" s="5" t="s">
        <v>15</v>
      </c>
      <c r="B10" s="6" t="s">
        <v>74</v>
      </c>
      <c r="C10" s="2">
        <v>23906</v>
      </c>
      <c r="D10" s="2">
        <v>7854</v>
      </c>
      <c r="E10" s="2">
        <f t="shared" si="0"/>
        <v>32.853676901196351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138961</v>
      </c>
      <c r="D11" s="4">
        <f>D12+D13+D14</f>
        <v>53080</v>
      </c>
      <c r="E11" s="4">
        <f>D11/C11*100</f>
        <v>38.197767719000296</v>
      </c>
    </row>
    <row r="12" spans="1:5" ht="15" outlineLevel="1" x14ac:dyDescent="0.25">
      <c r="A12" s="5" t="s">
        <v>9</v>
      </c>
      <c r="B12" s="6" t="s">
        <v>59</v>
      </c>
      <c r="C12" s="2">
        <v>102723</v>
      </c>
      <c r="D12" s="2">
        <v>32299</v>
      </c>
      <c r="E12" s="2">
        <f>D12/C12*100</f>
        <v>31.442812223163262</v>
      </c>
    </row>
    <row r="13" spans="1:5" ht="15" outlineLevel="1" x14ac:dyDescent="0.25">
      <c r="A13" s="5" t="s">
        <v>10</v>
      </c>
      <c r="B13" s="6" t="s">
        <v>60</v>
      </c>
      <c r="C13" s="2">
        <v>32454</v>
      </c>
      <c r="D13" s="2">
        <v>19283</v>
      </c>
      <c r="E13" s="2">
        <f t="shared" ref="E13:E16" si="1">D13/C13*100</f>
        <v>59.416404757502924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1498</v>
      </c>
      <c r="E14" s="2">
        <f t="shared" si="1"/>
        <v>39.587737843551793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7243</v>
      </c>
      <c r="D15" s="4">
        <f>D16</f>
        <v>2613</v>
      </c>
      <c r="E15" s="4">
        <f>D15/C15*100</f>
        <v>36.076211514565784</v>
      </c>
    </row>
    <row r="16" spans="1:5" ht="30" outlineLevel="1" x14ac:dyDescent="0.25">
      <c r="A16" s="5" t="s">
        <v>13</v>
      </c>
      <c r="B16" s="6" t="s">
        <v>16</v>
      </c>
      <c r="C16" s="2">
        <v>7243</v>
      </c>
      <c r="D16" s="2">
        <v>2613</v>
      </c>
      <c r="E16" s="2">
        <f t="shared" si="1"/>
        <v>36.076211514565784</v>
      </c>
    </row>
    <row r="17" spans="1:5" ht="28.5" outlineLevel="1" x14ac:dyDescent="0.25">
      <c r="A17" s="11" t="s">
        <v>14</v>
      </c>
      <c r="B17" s="12" t="s">
        <v>77</v>
      </c>
      <c r="C17" s="4">
        <v>36122</v>
      </c>
      <c r="D17" s="4">
        <v>24077</v>
      </c>
      <c r="E17" s="4">
        <f>D17/C17*100</f>
        <v>66.654670284037437</v>
      </c>
    </row>
    <row r="18" spans="1:5" s="13" customFormat="1" ht="28.5" x14ac:dyDescent="0.2">
      <c r="A18" s="11" t="s">
        <v>17</v>
      </c>
      <c r="B18" s="12" t="s">
        <v>78</v>
      </c>
      <c r="C18" s="4">
        <v>98196</v>
      </c>
      <c r="D18" s="4">
        <v>32401</v>
      </c>
      <c r="E18" s="4">
        <f>D18/C18*100</f>
        <v>32.996252393172838</v>
      </c>
    </row>
    <row r="19" spans="1:5" ht="28.9" customHeight="1" outlineLevel="1" x14ac:dyDescent="0.25">
      <c r="A19" s="11" t="s">
        <v>18</v>
      </c>
      <c r="B19" s="12" t="s">
        <v>79</v>
      </c>
      <c r="C19" s="4">
        <v>3518</v>
      </c>
      <c r="D19" s="4">
        <v>12</v>
      </c>
      <c r="E19" s="4">
        <f>D19/C19*100</f>
        <v>0.34110289937464466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1046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965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54608</v>
      </c>
      <c r="D26" s="4">
        <v>17108</v>
      </c>
      <c r="E26" s="4">
        <f>D26/C26*100</f>
        <v>31.328743041312627</v>
      </c>
    </row>
    <row r="27" spans="1:5" s="13" customFormat="1" ht="57" x14ac:dyDescent="0.2">
      <c r="A27" s="23" t="s">
        <v>64</v>
      </c>
      <c r="B27" s="12" t="s">
        <v>85</v>
      </c>
      <c r="C27" s="25">
        <v>6201</v>
      </c>
      <c r="D27" s="25">
        <v>2046</v>
      </c>
      <c r="E27" s="4">
        <f>D27/C27*100</f>
        <v>32.994678277697147</v>
      </c>
    </row>
    <row r="28" spans="1:5" ht="42.75" outlineLevel="1" x14ac:dyDescent="0.25">
      <c r="A28" s="23" t="s">
        <v>41</v>
      </c>
      <c r="B28" s="24" t="s">
        <v>86</v>
      </c>
      <c r="C28" s="25">
        <v>50095</v>
      </c>
      <c r="D28" s="25">
        <v>10960</v>
      </c>
      <c r="E28" s="4">
        <f>D28/C28*100</f>
        <v>21.878430981135839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98442</v>
      </c>
      <c r="D32" s="4">
        <f>D33+D34+D35</f>
        <v>13245</v>
      </c>
      <c r="E32" s="4">
        <f>D32/C32*100</f>
        <v>13.454623026756874</v>
      </c>
    </row>
    <row r="33" spans="1:5" ht="45" outlineLevel="1" x14ac:dyDescent="0.25">
      <c r="A33" s="5" t="s">
        <v>48</v>
      </c>
      <c r="B33" s="6" t="s">
        <v>23</v>
      </c>
      <c r="C33" s="2">
        <v>65348</v>
      </c>
      <c r="D33" s="2">
        <v>1498</v>
      </c>
      <c r="E33" s="2">
        <f t="shared" si="3"/>
        <v>2.2923425353492073</v>
      </c>
    </row>
    <row r="34" spans="1:5" ht="30" outlineLevel="1" x14ac:dyDescent="0.25">
      <c r="A34" s="5" t="s">
        <v>49</v>
      </c>
      <c r="B34" s="6" t="s">
        <v>69</v>
      </c>
      <c r="C34" s="2">
        <v>2071</v>
      </c>
      <c r="D34" s="2">
        <v>0</v>
      </c>
      <c r="E34" s="2">
        <f t="shared" si="3"/>
        <v>0</v>
      </c>
    </row>
    <row r="35" spans="1:5" ht="30" outlineLevel="1" x14ac:dyDescent="0.25">
      <c r="A35" s="5" t="s">
        <v>50</v>
      </c>
      <c r="B35" s="6" t="s">
        <v>24</v>
      </c>
      <c r="C35" s="2">
        <v>31023</v>
      </c>
      <c r="D35" s="2">
        <v>11747</v>
      </c>
      <c r="E35" s="2">
        <f t="shared" si="3"/>
        <v>37.865454662669634</v>
      </c>
    </row>
    <row r="36" spans="1:5" ht="42.75" outlineLevel="1" x14ac:dyDescent="0.25">
      <c r="A36" s="11" t="s">
        <v>51</v>
      </c>
      <c r="B36" s="12" t="s">
        <v>57</v>
      </c>
      <c r="C36" s="4">
        <v>82978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1748</v>
      </c>
      <c r="E37" s="4">
        <f t="shared" si="3"/>
        <v>9.2786241307925046</v>
      </c>
    </row>
    <row r="38" spans="1:5" ht="28.5" outlineLevel="1" x14ac:dyDescent="0.25">
      <c r="A38" s="11" t="s">
        <v>65</v>
      </c>
      <c r="B38" s="12" t="s">
        <v>88</v>
      </c>
      <c r="C38" s="4">
        <v>450</v>
      </c>
      <c r="D38" s="4">
        <v>42</v>
      </c>
      <c r="E38" s="4">
        <f t="shared" si="3"/>
        <v>9.3333333333333339</v>
      </c>
    </row>
    <row r="39" spans="1:5" ht="28.5" outlineLevel="1" x14ac:dyDescent="0.25">
      <c r="A39" s="11" t="s">
        <v>66</v>
      </c>
      <c r="B39" s="12" t="s">
        <v>89</v>
      </c>
      <c r="C39" s="4">
        <v>14092</v>
      </c>
      <c r="D39" s="4">
        <v>187</v>
      </c>
      <c r="E39" s="4">
        <f t="shared" si="3"/>
        <v>1.326994039171161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1686960</v>
      </c>
      <c r="D40" s="4">
        <f>D6+D11+D15+D17+D18+D19+D20+D25+D26+D28+D32+D36+D37+D24+D27+D38+D39</f>
        <v>474176</v>
      </c>
      <c r="E40" s="4">
        <f>D40/C40*100</f>
        <v>28.108313178735717</v>
      </c>
    </row>
    <row r="41" spans="1:5" ht="15" outlineLevel="1" x14ac:dyDescent="0.25">
      <c r="A41" s="5"/>
      <c r="B41" s="6" t="s">
        <v>27</v>
      </c>
      <c r="C41" s="2">
        <v>717617</v>
      </c>
      <c r="D41" s="2">
        <v>218572</v>
      </c>
      <c r="E41" s="2">
        <f>D41/C41*100</f>
        <v>30.4580298404302</v>
      </c>
    </row>
    <row r="42" spans="1:5" ht="42" customHeight="1" outlineLevel="1" x14ac:dyDescent="0.25">
      <c r="A42" s="20"/>
      <c r="B42" s="20"/>
      <c r="C42" s="27"/>
      <c r="D42" s="27"/>
      <c r="E42" s="27"/>
    </row>
    <row r="75" spans="1:1" ht="12.75" customHeight="1" x14ac:dyDescent="0.25">
      <c r="A75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topLeftCell="A41" zoomScaleNormal="100" zoomScaleSheetLayoutView="70" workbookViewId="0">
      <selection activeCell="C54" sqref="C54:C55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1076109</v>
      </c>
      <c r="D6" s="3">
        <f>D7</f>
        <v>316657</v>
      </c>
      <c r="E6" s="3">
        <f>D6/C6*100</f>
        <v>29.426108321740642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1076109</v>
      </c>
      <c r="D7" s="4">
        <f>SUM(D8:D11)</f>
        <v>316657</v>
      </c>
      <c r="E7" s="4">
        <f>D7/C7*100</f>
        <v>29.426108321740642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445507</v>
      </c>
      <c r="D8" s="2">
        <f>'Бюджет (2)'!D7</f>
        <v>130796</v>
      </c>
      <c r="E8" s="2">
        <f>D8/C8*100</f>
        <v>29.35891018547408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574020</v>
      </c>
      <c r="D9" s="2">
        <f>'Бюджет (2)'!D8</f>
        <v>167389</v>
      </c>
      <c r="E9" s="2">
        <f t="shared" ref="E9:E11" si="0">D9/C9*100</f>
        <v>29.160830633078987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32676</v>
      </c>
      <c r="D10" s="2">
        <f>'Бюджет (2)'!D9</f>
        <v>10618</v>
      </c>
      <c r="E10" s="2">
        <f t="shared" si="0"/>
        <v>32.49479740482311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23906</v>
      </c>
      <c r="D11" s="2">
        <f>'Бюджет (2)'!D10</f>
        <v>7854</v>
      </c>
      <c r="E11" s="2">
        <f t="shared" si="0"/>
        <v>32.853676901196351</v>
      </c>
    </row>
    <row r="12" spans="1:6" ht="30" outlineLevel="1" x14ac:dyDescent="0.25">
      <c r="A12" s="5"/>
      <c r="B12" s="10" t="s">
        <v>29</v>
      </c>
      <c r="C12" s="3">
        <f>C13</f>
        <v>138961</v>
      </c>
      <c r="D12" s="3">
        <f>D13</f>
        <v>53080</v>
      </c>
      <c r="E12" s="3">
        <f>D12/C12*100</f>
        <v>38.197767719000296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138961</v>
      </c>
      <c r="D13" s="4">
        <f>SUM(D14:D16)</f>
        <v>53080</v>
      </c>
      <c r="E13" s="4">
        <f>D13/C13*100</f>
        <v>38.197767719000296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102723</v>
      </c>
      <c r="D14" s="2">
        <f>'Бюджет (2)'!D12</f>
        <v>32299</v>
      </c>
      <c r="E14" s="2">
        <f t="shared" ref="E14:E18" si="1">D14/C14*100</f>
        <v>31.442812223163262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32454</v>
      </c>
      <c r="D15" s="2">
        <f>'Бюджет (2)'!D13</f>
        <v>19283</v>
      </c>
      <c r="E15" s="2">
        <f t="shared" si="1"/>
        <v>59.416404757502924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1498</v>
      </c>
      <c r="E16" s="2">
        <f t="shared" si="1"/>
        <v>39.587737843551793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2554</v>
      </c>
      <c r="E17" s="2">
        <f t="shared" si="1"/>
        <v>36.785251332277113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258427</v>
      </c>
      <c r="D18" s="2">
        <f>D22+D24+D25+D26+D27+D31+D32+D35+D48+D49+D41</f>
        <v>72069</v>
      </c>
      <c r="E18" s="2">
        <f t="shared" si="1"/>
        <v>27.887565927708792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7243</v>
      </c>
      <c r="D19" s="4">
        <f>D20</f>
        <v>2613</v>
      </c>
      <c r="E19" s="14">
        <f t="shared" ref="E19:E25" si="2">D19/C19*100</f>
        <v>36.076211514565784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7243</v>
      </c>
      <c r="D20" s="29">
        <f>D21+D22+D23</f>
        <v>2613</v>
      </c>
      <c r="E20" s="2">
        <f t="shared" si="2"/>
        <v>36.076211514565784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2554</v>
      </c>
      <c r="E21" s="2">
        <f t="shared" si="2"/>
        <v>36.785251332277113</v>
      </c>
    </row>
    <row r="22" spans="1:5" ht="31.9" customHeight="1" outlineLevel="1" x14ac:dyDescent="0.25">
      <c r="A22" s="5" t="s">
        <v>35</v>
      </c>
      <c r="B22" s="6" t="s">
        <v>37</v>
      </c>
      <c r="C22" s="29">
        <v>300</v>
      </c>
      <c r="D22" s="29">
        <v>59</v>
      </c>
      <c r="E22" s="2">
        <f t="shared" si="2"/>
        <v>19.666666666666664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36122</v>
      </c>
      <c r="D24" s="4">
        <f>'Бюджет (2)'!D17</f>
        <v>24077</v>
      </c>
      <c r="E24" s="4">
        <f t="shared" si="2"/>
        <v>66.654670284037437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98196</v>
      </c>
      <c r="D25" s="4">
        <f>'Бюджет (2)'!D18</f>
        <v>32401</v>
      </c>
      <c r="E25" s="4">
        <f t="shared" si="2"/>
        <v>32.996252393172838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3518</v>
      </c>
      <c r="D26" s="4">
        <f>'Бюджет (2)'!D19</f>
        <v>12</v>
      </c>
      <c r="E26" s="4">
        <f t="shared" ref="E26:E31" si="3">D26/C26*100</f>
        <v>0.34110289937464466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1046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965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54608</v>
      </c>
      <c r="D33" s="3">
        <f>D34</f>
        <v>17108</v>
      </c>
      <c r="E33" s="3">
        <f t="shared" si="4"/>
        <v>31.328743041312627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54608</v>
      </c>
      <c r="D34" s="4">
        <f>'Бюджет (2)'!D26</f>
        <v>17108</v>
      </c>
      <c r="E34" s="4">
        <f t="shared" si="4"/>
        <v>31.328743041312627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6201</v>
      </c>
      <c r="D35" s="4">
        <f>'Бюджет (2)'!D27</f>
        <v>2046</v>
      </c>
      <c r="E35" s="4">
        <f t="shared" si="4"/>
        <v>32.994678277697147</v>
      </c>
    </row>
    <row r="36" spans="1:5" ht="30" outlineLevel="1" x14ac:dyDescent="0.25">
      <c r="A36" s="23"/>
      <c r="B36" s="10" t="s">
        <v>31</v>
      </c>
      <c r="C36" s="3">
        <f>C37</f>
        <v>50095</v>
      </c>
      <c r="D36" s="3">
        <f>D37</f>
        <v>10960</v>
      </c>
      <c r="E36" s="3">
        <f t="shared" si="4"/>
        <v>21.878430981135839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50095</v>
      </c>
      <c r="D37" s="4">
        <f>'Бюджет (2)'!D28</f>
        <v>10960</v>
      </c>
      <c r="E37" s="4">
        <f t="shared" si="4"/>
        <v>21.878430981135839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98442</v>
      </c>
      <c r="D41" s="4">
        <f>D42+D43+D44</f>
        <v>13245</v>
      </c>
      <c r="E41" s="4">
        <f t="shared" si="4"/>
        <v>13.454623026756874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65348</v>
      </c>
      <c r="D42" s="2">
        <f>'Бюджет (2)'!D33</f>
        <v>1498</v>
      </c>
      <c r="E42" s="2">
        <f t="shared" si="4"/>
        <v>2.2923425353492073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2071</v>
      </c>
      <c r="D43" s="2">
        <f>'Бюджет (2)'!D34</f>
        <v>0</v>
      </c>
      <c r="E43" s="2">
        <f t="shared" si="4"/>
        <v>0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31023</v>
      </c>
      <c r="D44" s="2">
        <f>'Бюджет (2)'!D35</f>
        <v>11747</v>
      </c>
      <c r="E44" s="2">
        <f t="shared" si="4"/>
        <v>37.865454662669634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82978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82978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1748</v>
      </c>
      <c r="E47" s="4">
        <f t="shared" si="4"/>
        <v>9.2786241307925046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450</v>
      </c>
      <c r="D48" s="4">
        <f>'Бюджет (2)'!D38</f>
        <v>42</v>
      </c>
      <c r="E48" s="4">
        <f t="shared" si="4"/>
        <v>9.3333333333333339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14092</v>
      </c>
      <c r="D49" s="4">
        <f>'Бюджет (2)'!D39</f>
        <v>187</v>
      </c>
      <c r="E49" s="4">
        <f t="shared" si="4"/>
        <v>1.326994039171161</v>
      </c>
    </row>
    <row r="50" spans="1:5" ht="15" outlineLevel="1" x14ac:dyDescent="0.25">
      <c r="A50" s="5"/>
      <c r="B50" s="12" t="s">
        <v>26</v>
      </c>
      <c r="C50" s="4">
        <f>C6+C12+C33+C45+C23+C47+C18+C17+C36</f>
        <v>1686960</v>
      </c>
      <c r="D50" s="4">
        <f>D6+D12+D33+D45+D23+D47+D18+D17+D36</f>
        <v>474176</v>
      </c>
      <c r="E50" s="4">
        <f t="shared" si="4"/>
        <v>28.108313178735717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2023-05-03T00:38:00Z</cp:lastPrinted>
  <dcterms:created xsi:type="dcterms:W3CDTF">2002-03-11T10:22:12Z</dcterms:created>
  <dcterms:modified xsi:type="dcterms:W3CDTF">2023-05-03T00:39:48Z</dcterms:modified>
</cp:coreProperties>
</file>