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<sst xmlns="http://schemas.openxmlformats.org/spreadsheetml/2006/main" count="181" uniqueCount="100">
  <si>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</si>
  <si>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</si>
  <si>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</si>
  <si>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</si>
  <si>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</si>
  <si>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</si>
  <si>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</si>
  <si>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"Улучшение условий и охраны труда в городском округе муниципального образования "город Саянск" на 2013-2017 годы"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</si>
  <si>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</si>
  <si>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</si>
  <si>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</si>
  <si>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</si>
  <si>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</si>
  <si>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</si>
  <si>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</si>
  <si>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</si>
  <si>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</si>
  <si>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</si>
  <si>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</si>
  <si>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</si>
  <si>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</si>
  <si>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</si>
  <si>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</si>
  <si>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</si>
  <si>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</si>
  <si>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</si>
  <si>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</si>
  <si>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</si>
  <si>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</si>
  <si>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</si>
  <si>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</si>
  <si>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Постановление Администрации городского округа от 29.04.2013г. № 110-37-530-13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</si>
  <si>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</si>
  <si>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</si>
  <si>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</si>
  <si>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</si>
  <si>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</si>
  <si>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</si>
  <si>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</si>
  <si>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</si>
  <si>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23</t>
  </si>
  <si>
    <t>ДДУ 25</t>
  </si>
  <si>
    <t>ДДУ 27</t>
  </si>
  <si>
    <t>ДДУ 35</t>
  </si>
  <si>
    <t>ДДУ 36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</si>
  <si>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</si>
  <si>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</si>
  <si>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</si>
  <si>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</si>
  <si>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</si>
  <si>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</si>
  <si>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</si>
  <si>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</si>
  <si>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</si>
  <si>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</si>
  <si>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</si>
  <si>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ДМШ 1</t>
  </si>
  <si>
    <t>ДМШ 2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</si>
  <si>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</si>
  <si>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</si>
  <si>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</si>
  <si>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</si>
  <si>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</si>
  <si>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МВК</t>
  </si>
  <si>
    <t>ЦБС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</si>
  <si>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</si>
  <si>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</si>
  <si>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</si>
  <si>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</si>
  <si>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</si>
  <si>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</si>
  <si>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</si>
  <si>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"Санитарная очистка территории муниципального образования "город Саянск" на 2015-2017 годы"</t>
  </si>
  <si>
    <t>Постановление Администрации городского округа от 31.10.2014г. № 110-37-975-14</t>
  </si>
  <si>
    <t>МУНИЦИПАЛЬНЫЕ ПРОГРАММЫ</t>
  </si>
  <si>
    <t>"Комплексное развитие систем коммунальной инфраструктуры городского округа муниципального образования "город Саянск" на 2015-2017 годы</t>
  </si>
  <si>
    <t>Постановление Администрации городского округа от 12.11.2014г. № 110-37-1013-14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</si>
  <si>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</si>
  <si>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</si>
  <si>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</si>
  <si>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</si>
  <si>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</si>
  <si>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</si>
  <si>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</si>
  <si>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</si>
  <si>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</si>
  <si>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</si>
  <si>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</si>
  <si>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</si>
  <si>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</si>
  <si>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</si>
  <si>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</si>
  <si>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</si>
  <si>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</si>
  <si>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>август</t>
  </si>
  <si>
    <t xml:space="preserve">«Осуществление дорожной деятельности в отношении автомобильных дорог общего пользования местного значения, строительство и  капитальный ремонт автодорог в городе Саянске на период 2015-2020 годов» </t>
  </si>
  <si>
    <t>Комитет по архитектуре и градостроительству администрации муниципального образования "город Саянск"</t>
  </si>
  <si>
    <t xml:space="preserve">ДМШ </t>
  </si>
  <si>
    <t xml:space="preserve">Постановление Администрации городского округа от 10.08.2015г. № 110-37-750-15  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</si>
  <si>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01.09.2015г.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</si>
</sst>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top" wrapText="1" shrinkToFit="1"/>
    </xf>
    <xf numFmtId="3" fontId="7" fillId="0" borderId="9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3" fontId="3" fillId="0" borderId="1" xfId="0" applyNumberFormat="1" applyFont="1" applyFill="1" applyBorder="1" applyAlignment="1">
      <alignment horizontal="center" vertical="top" wrapText="1" shrinkToFit="1"/>
    </xf>
    <xf numFmtId="3" fontId="7" fillId="0" borderId="12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3" fontId="7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 shrinkToFit="1"/>
    </xf>
    <xf numFmtId="0" fontId="7" fillId="0" borderId="5" xfId="0" applyFont="1" applyFill="1" applyBorder="1" applyAlignment="1">
      <alignment horizontal="left" vertical="top" wrapText="1" shrinkToFit="1"/>
    </xf>
    <xf numFmtId="0" fontId="3" fillId="0" borderId="5" xfId="0" applyFont="1" applyFill="1" applyBorder="1" applyAlignment="1">
      <alignment horizontal="left" vertical="top" wrapText="1" shrinkToFi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 shrinkToFit="1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left" vertical="top" shrinkToFit="1"/>
    </xf>
    <xf numFmtId="0" fontId="0" fillId="0" borderId="14" xfId="0" applyFill="1" applyBorder="1" applyAlignment="1">
      <alignment vertical="top"/>
    </xf>
    <xf numFmtId="0" fontId="2" fillId="0" borderId="19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vertical="center"/>
    </xf>
    <xf numFmtId="0" fontId="1" fillId="0" borderId="20" xfId="0" applyFont="1" applyFill="1" applyBorder="1" applyAlignment="1">
      <alignment horizontal="left" vertical="top" wrapText="1" shrinkToFit="1"/>
    </xf>
    <xf numFmtId="0" fontId="0" fillId="0" borderId="21" xfId="0" applyFill="1" applyBorder="1" applyAlignment="1">
      <alignment horizontal="left" vertical="top" wrapText="1" shrinkToFit="1"/>
    </xf>
    <xf numFmtId="0" fontId="7" fillId="0" borderId="4" xfId="0" applyFont="1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wrapText="1" shrinkToFit="1"/>
    </xf>
    <xf numFmtId="0" fontId="7" fillId="0" borderId="19" xfId="0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/>
    </xf>
    <xf numFmtId="0" fontId="7" fillId="0" borderId="19" xfId="0" applyFont="1" applyFill="1" applyBorder="1" applyAlignment="1">
      <alignment horizontal="left" wrapText="1" shrinkToFit="1"/>
    </xf>
    <xf numFmtId="0" fontId="7" fillId="0" borderId="2" xfId="0" applyFont="1" applyFill="1" applyBorder="1" applyAlignment="1">
      <alignment horizontal="left" wrapText="1" shrinkToFi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1" fillId="0" borderId="21" xfId="0" applyFont="1" applyFill="1" applyBorder="1" applyAlignment="1">
      <alignment horizontal="left" vertical="top" wrapText="1" shrinkToFit="1"/>
    </xf>
    <xf numFmtId="0" fontId="0" fillId="0" borderId="22" xfId="0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left" vertical="top" wrapText="1" shrinkToFit="1"/>
    </xf>
    <xf numFmtId="0" fontId="7" fillId="0" borderId="9" xfId="0" applyFont="1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 shrinkToFit="1"/>
    </xf>
    <xf numFmtId="0" fontId="12" fillId="0" borderId="13" xfId="0" applyFont="1" applyFill="1" applyBorder="1" applyAlignment="1">
      <alignment horizontal="left" vertical="top" wrapText="1" shrinkToFit="1"/>
    </xf>
    <xf numFmtId="0" fontId="0" fillId="0" borderId="9" xfId="0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131">
      <selection activeCell="B145" sqref="B145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135" t="s">
        <v>13</v>
      </c>
      <c r="B2" s="135"/>
      <c r="C2" s="135"/>
      <c r="D2" s="135"/>
      <c r="E2" s="135"/>
      <c r="F2" s="135"/>
      <c r="G2" s="135"/>
      <c r="H2" s="135"/>
    </row>
    <row r="3" spans="1:8" ht="15.75">
      <c r="A3" s="135" t="s">
        <v>14</v>
      </c>
      <c r="B3" s="135"/>
      <c r="C3" s="135"/>
      <c r="D3" s="135"/>
      <c r="E3" s="135"/>
      <c r="F3" s="135"/>
      <c r="G3" s="135"/>
      <c r="H3" s="135"/>
    </row>
    <row r="4" spans="1:8" ht="15.75">
      <c r="A4" s="136" t="s">
        <v>99</v>
      </c>
      <c r="B4" s="136"/>
      <c r="C4" s="136"/>
      <c r="D4" s="136"/>
      <c r="E4" s="136"/>
      <c r="F4" s="136"/>
      <c r="G4" s="136"/>
      <c r="H4" s="136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137" t="s">
        <v>21</v>
      </c>
      <c r="B6" s="139" t="s">
        <v>0</v>
      </c>
      <c r="C6" s="139" t="s">
        <v>15</v>
      </c>
      <c r="D6" s="45" t="s">
        <v>16</v>
      </c>
      <c r="E6" s="141" t="s">
        <v>17</v>
      </c>
      <c r="F6" s="141"/>
      <c r="G6" s="142" t="s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138"/>
      <c r="B7" s="140"/>
      <c r="C7" s="140"/>
      <c r="D7" s="46" t="s">
        <v>19</v>
      </c>
      <c r="E7" s="47" t="s">
        <v>94</v>
      </c>
      <c r="F7" s="47" t="s">
        <v>20</v>
      </c>
      <c r="G7" s="14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96" t="s">
        <v>74</v>
      </c>
      <c r="B8" s="128"/>
      <c r="C8" s="128"/>
      <c r="D8" s="128"/>
      <c r="E8" s="128"/>
      <c r="F8" s="128"/>
      <c r="G8" s="12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85" t="s">
        <v>28</v>
      </c>
      <c r="B9" s="86" t="s">
        <v>3</v>
      </c>
      <c r="C9" s="87" t="s">
        <v>60</v>
      </c>
      <c r="D9" s="88">
        <v>4154</v>
      </c>
      <c r="E9" s="89"/>
      <c r="F9" s="89">
        <v>199</v>
      </c>
      <c r="G9" s="90">
        <f aca="true" t="shared" si="0" ref="G9:G50">F9/D9*100</f>
        <v>4.790563312469908</v>
      </c>
      <c r="H9" s="18"/>
    </row>
    <row r="10" spans="1:7" s="12" customFormat="1" ht="15">
      <c r="A10" s="118" t="s">
        <v>92</v>
      </c>
      <c r="B10" s="130" t="s">
        <v>4</v>
      </c>
      <c r="C10" s="39" t="s">
        <v>5</v>
      </c>
      <c r="D10" s="48">
        <f>D11+D31</f>
        <v>700</v>
      </c>
      <c r="E10" s="48">
        <f>E11+E31</f>
        <v>0</v>
      </c>
      <c r="F10" s="48">
        <f>F11+F31</f>
        <v>0</v>
      </c>
      <c r="G10" s="62">
        <f>F10/D10*100</f>
        <v>0</v>
      </c>
    </row>
    <row r="11" spans="1:7" s="12" customFormat="1" ht="30">
      <c r="A11" s="118"/>
      <c r="B11" s="130"/>
      <c r="C11" s="13" t="s">
        <v>34</v>
      </c>
      <c r="D11" s="58">
        <f>SUM(D12:D30)</f>
        <v>500</v>
      </c>
      <c r="E11" s="58">
        <f>SUM(E12:E30)</f>
        <v>0</v>
      </c>
      <c r="F11" s="58">
        <f>SUM(F12:F30)</f>
        <v>0</v>
      </c>
      <c r="G11" s="70">
        <f t="shared" si="0"/>
        <v>0</v>
      </c>
    </row>
    <row r="12" spans="1:7" ht="15">
      <c r="A12" s="118"/>
      <c r="B12" s="130"/>
      <c r="C12" s="13" t="s">
        <v>35</v>
      </c>
      <c r="D12" s="49">
        <v>2</v>
      </c>
      <c r="E12" s="49"/>
      <c r="F12" s="49"/>
      <c r="G12" s="70">
        <f t="shared" si="0"/>
        <v>0</v>
      </c>
    </row>
    <row r="13" spans="1:7" ht="15">
      <c r="A13" s="118"/>
      <c r="B13" s="130"/>
      <c r="C13" s="13" t="s">
        <v>36</v>
      </c>
      <c r="D13" s="49">
        <v>2</v>
      </c>
      <c r="E13" s="49"/>
      <c r="F13" s="49"/>
      <c r="G13" s="70">
        <f t="shared" si="0"/>
        <v>0</v>
      </c>
    </row>
    <row r="14" spans="1:7" ht="15">
      <c r="A14" s="118"/>
      <c r="B14" s="130"/>
      <c r="C14" s="13" t="s">
        <v>37</v>
      </c>
      <c r="D14" s="49">
        <v>2</v>
      </c>
      <c r="E14" s="49"/>
      <c r="F14" s="49"/>
      <c r="G14" s="70">
        <f t="shared" si="0"/>
        <v>0</v>
      </c>
    </row>
    <row r="15" spans="1:7" ht="15">
      <c r="A15" s="118"/>
      <c r="B15" s="130"/>
      <c r="C15" s="13" t="s">
        <v>38</v>
      </c>
      <c r="D15" s="49">
        <v>2</v>
      </c>
      <c r="E15" s="49"/>
      <c r="F15" s="49"/>
      <c r="G15" s="70">
        <f t="shared" si="0"/>
        <v>0</v>
      </c>
    </row>
    <row r="16" spans="1:7" ht="15">
      <c r="A16" s="118"/>
      <c r="B16" s="130"/>
      <c r="C16" s="13" t="s">
        <v>39</v>
      </c>
      <c r="D16" s="49">
        <v>2</v>
      </c>
      <c r="E16" s="49"/>
      <c r="F16" s="49"/>
      <c r="G16" s="70">
        <f t="shared" si="0"/>
        <v>0</v>
      </c>
    </row>
    <row r="17" spans="1:7" ht="15">
      <c r="A17" s="118"/>
      <c r="B17" s="130"/>
      <c r="C17" s="13" t="s">
        <v>40</v>
      </c>
      <c r="D17" s="49">
        <v>2</v>
      </c>
      <c r="E17" s="49"/>
      <c r="F17" s="49"/>
      <c r="G17" s="70">
        <f t="shared" si="0"/>
        <v>0</v>
      </c>
    </row>
    <row r="18" spans="1:7" ht="15">
      <c r="A18" s="118"/>
      <c r="B18" s="130"/>
      <c r="C18" s="13" t="s">
        <v>41</v>
      </c>
      <c r="D18" s="49">
        <v>2</v>
      </c>
      <c r="E18" s="49"/>
      <c r="F18" s="49"/>
      <c r="G18" s="70">
        <f t="shared" si="0"/>
        <v>0</v>
      </c>
    </row>
    <row r="19" spans="1:7" ht="15">
      <c r="A19" s="118"/>
      <c r="B19" s="130"/>
      <c r="C19" s="13" t="s">
        <v>42</v>
      </c>
      <c r="D19" s="49">
        <v>2</v>
      </c>
      <c r="E19" s="49"/>
      <c r="F19" s="49"/>
      <c r="G19" s="70">
        <f t="shared" si="0"/>
        <v>0</v>
      </c>
    </row>
    <row r="20" spans="1:7" ht="15">
      <c r="A20" s="118"/>
      <c r="B20" s="130"/>
      <c r="C20" s="13" t="s">
        <v>43</v>
      </c>
      <c r="D20" s="49">
        <v>2</v>
      </c>
      <c r="E20" s="49"/>
      <c r="F20" s="49"/>
      <c r="G20" s="70">
        <f t="shared" si="0"/>
        <v>0</v>
      </c>
    </row>
    <row r="21" spans="1:7" ht="15">
      <c r="A21" s="118"/>
      <c r="B21" s="130"/>
      <c r="C21" s="13" t="s">
        <v>44</v>
      </c>
      <c r="D21" s="49">
        <v>2</v>
      </c>
      <c r="E21" s="49"/>
      <c r="F21" s="49"/>
      <c r="G21" s="70">
        <f t="shared" si="0"/>
        <v>0</v>
      </c>
    </row>
    <row r="22" spans="1:7" ht="15">
      <c r="A22" s="118"/>
      <c r="B22" s="130"/>
      <c r="C22" s="13" t="s">
        <v>45</v>
      </c>
      <c r="D22" s="49">
        <v>160</v>
      </c>
      <c r="E22" s="49"/>
      <c r="F22" s="49"/>
      <c r="G22" s="70">
        <f t="shared" si="0"/>
        <v>0</v>
      </c>
    </row>
    <row r="23" spans="1:7" ht="15" hidden="1">
      <c r="A23" s="118"/>
      <c r="B23" s="130"/>
      <c r="C23" s="13" t="s">
        <v>46</v>
      </c>
      <c r="D23" s="49"/>
      <c r="E23" s="49"/>
      <c r="F23" s="49"/>
      <c r="G23" s="70" t="e">
        <f t="shared" si="0"/>
        <v>#DIV/0!</v>
      </c>
    </row>
    <row r="24" spans="1:7" ht="15" hidden="1">
      <c r="A24" s="118"/>
      <c r="B24" s="130"/>
      <c r="C24" s="13" t="s">
        <v>47</v>
      </c>
      <c r="D24" s="49"/>
      <c r="E24" s="49"/>
      <c r="F24" s="49"/>
      <c r="G24" s="70" t="e">
        <f t="shared" si="0"/>
        <v>#DIV/0!</v>
      </c>
    </row>
    <row r="25" spans="1:7" ht="15" hidden="1">
      <c r="A25" s="118"/>
      <c r="B25" s="130"/>
      <c r="C25" s="13" t="s">
        <v>48</v>
      </c>
      <c r="D25" s="49"/>
      <c r="E25" s="49"/>
      <c r="F25" s="49"/>
      <c r="G25" s="70" t="e">
        <f t="shared" si="0"/>
        <v>#DIV/0!</v>
      </c>
    </row>
    <row r="26" spans="1:7" ht="15" hidden="1">
      <c r="A26" s="118"/>
      <c r="B26" s="130"/>
      <c r="C26" s="13" t="s">
        <v>49</v>
      </c>
      <c r="D26" s="49"/>
      <c r="E26" s="49"/>
      <c r="F26" s="49"/>
      <c r="G26" s="70" t="e">
        <f t="shared" si="0"/>
        <v>#DIV/0!</v>
      </c>
    </row>
    <row r="27" spans="1:7" ht="15">
      <c r="A27" s="118"/>
      <c r="B27" s="130"/>
      <c r="C27" s="13" t="s">
        <v>50</v>
      </c>
      <c r="D27" s="49">
        <v>160</v>
      </c>
      <c r="E27" s="49"/>
      <c r="F27" s="49"/>
      <c r="G27" s="70">
        <f t="shared" si="0"/>
        <v>0</v>
      </c>
    </row>
    <row r="28" spans="1:7" ht="15">
      <c r="A28" s="118"/>
      <c r="B28" s="130"/>
      <c r="C28" s="13" t="s">
        <v>51</v>
      </c>
      <c r="D28" s="49">
        <v>160</v>
      </c>
      <c r="E28" s="49"/>
      <c r="F28" s="49"/>
      <c r="G28" s="70">
        <f t="shared" si="0"/>
        <v>0</v>
      </c>
    </row>
    <row r="29" spans="1:7" ht="15" hidden="1">
      <c r="A29" s="118"/>
      <c r="B29" s="130"/>
      <c r="C29" s="13" t="s">
        <v>52</v>
      </c>
      <c r="D29" s="49"/>
      <c r="E29" s="49"/>
      <c r="F29" s="49"/>
      <c r="G29" s="70" t="e">
        <f t="shared" si="0"/>
        <v>#DIV/0!</v>
      </c>
    </row>
    <row r="30" spans="1:7" ht="15" hidden="1">
      <c r="A30" s="118"/>
      <c r="B30" s="130"/>
      <c r="C30" s="13" t="s">
        <v>54</v>
      </c>
      <c r="D30" s="49"/>
      <c r="E30" s="49"/>
      <c r="F30" s="49"/>
      <c r="G30" s="70" t="e">
        <f t="shared" si="0"/>
        <v>#DIV/0!</v>
      </c>
    </row>
    <row r="31" spans="1:7" ht="60">
      <c r="A31" s="118"/>
      <c r="B31" s="130"/>
      <c r="C31" s="33" t="s">
        <v>61</v>
      </c>
      <c r="D31" s="49">
        <v>200</v>
      </c>
      <c r="E31" s="49"/>
      <c r="F31" s="49"/>
      <c r="G31" s="70">
        <f t="shared" si="0"/>
        <v>0</v>
      </c>
    </row>
    <row r="32" spans="1:7" ht="14.25">
      <c r="A32" s="108" t="s">
        <v>90</v>
      </c>
      <c r="B32" s="132" t="s">
        <v>23</v>
      </c>
      <c r="C32" s="39" t="s">
        <v>5</v>
      </c>
      <c r="D32" s="53">
        <f>D33</f>
        <v>900</v>
      </c>
      <c r="E32" s="53">
        <f>E33</f>
        <v>0</v>
      </c>
      <c r="F32" s="53">
        <f>F33</f>
        <v>900</v>
      </c>
      <c r="G32" s="62">
        <f t="shared" si="0"/>
        <v>100</v>
      </c>
    </row>
    <row r="33" spans="1:7" ht="30">
      <c r="A33" s="131"/>
      <c r="B33" s="133"/>
      <c r="C33" s="13" t="s">
        <v>34</v>
      </c>
      <c r="D33" s="56">
        <f>SUM(D34:D43)+D44+D45</f>
        <v>900</v>
      </c>
      <c r="E33" s="56">
        <f>SUM(E34:E43)+E44+E45</f>
        <v>0</v>
      </c>
      <c r="F33" s="56">
        <f>SUM(F34:F43)+F44+F45</f>
        <v>900</v>
      </c>
      <c r="G33" s="70">
        <f t="shared" si="0"/>
        <v>100</v>
      </c>
    </row>
    <row r="34" spans="1:7" ht="15">
      <c r="A34" s="131"/>
      <c r="B34" s="133"/>
      <c r="C34" s="13" t="s">
        <v>53</v>
      </c>
      <c r="D34" s="56">
        <v>700</v>
      </c>
      <c r="E34" s="58"/>
      <c r="F34" s="58">
        <v>700</v>
      </c>
      <c r="G34" s="70">
        <f t="shared" si="0"/>
        <v>100</v>
      </c>
    </row>
    <row r="35" spans="1:7" ht="15" hidden="1">
      <c r="A35" s="131"/>
      <c r="B35" s="133"/>
      <c r="C35" s="13"/>
      <c r="D35" s="56"/>
      <c r="E35" s="58"/>
      <c r="F35" s="58"/>
      <c r="G35" s="70" t="e">
        <f t="shared" si="0"/>
        <v>#DIV/0!</v>
      </c>
    </row>
    <row r="36" spans="1:7" ht="15" hidden="1">
      <c r="A36" s="131"/>
      <c r="B36" s="133"/>
      <c r="C36" s="13"/>
      <c r="D36" s="56"/>
      <c r="E36" s="58"/>
      <c r="F36" s="58"/>
      <c r="G36" s="70" t="e">
        <f t="shared" si="0"/>
        <v>#DIV/0!</v>
      </c>
    </row>
    <row r="37" spans="1:7" ht="15" hidden="1">
      <c r="A37" s="131"/>
      <c r="B37" s="133"/>
      <c r="C37" s="13"/>
      <c r="D37" s="56"/>
      <c r="E37" s="58"/>
      <c r="F37" s="58"/>
      <c r="G37" s="70" t="e">
        <f t="shared" si="0"/>
        <v>#DIV/0!</v>
      </c>
    </row>
    <row r="38" spans="1:7" ht="15" hidden="1">
      <c r="A38" s="131"/>
      <c r="B38" s="133"/>
      <c r="C38" s="13"/>
      <c r="D38" s="56"/>
      <c r="E38" s="58"/>
      <c r="F38" s="58"/>
      <c r="G38" s="70" t="e">
        <f t="shared" si="0"/>
        <v>#DIV/0!</v>
      </c>
    </row>
    <row r="39" spans="1:7" ht="15" hidden="1">
      <c r="A39" s="131"/>
      <c r="B39" s="133"/>
      <c r="C39" s="13"/>
      <c r="D39" s="56"/>
      <c r="E39" s="58"/>
      <c r="F39" s="58"/>
      <c r="G39" s="70" t="e">
        <f t="shared" si="0"/>
        <v>#DIV/0!</v>
      </c>
    </row>
    <row r="40" spans="1:7" ht="15" hidden="1">
      <c r="A40" s="131"/>
      <c r="B40" s="133"/>
      <c r="C40" s="13"/>
      <c r="D40" s="56"/>
      <c r="E40" s="58"/>
      <c r="F40" s="58"/>
      <c r="G40" s="70" t="e">
        <f t="shared" si="0"/>
        <v>#DIV/0!</v>
      </c>
    </row>
    <row r="41" spans="1:7" ht="15" hidden="1">
      <c r="A41" s="131"/>
      <c r="B41" s="133"/>
      <c r="C41" s="13"/>
      <c r="D41" s="56"/>
      <c r="E41" s="58"/>
      <c r="F41" s="58"/>
      <c r="G41" s="70" t="e">
        <f t="shared" si="0"/>
        <v>#DIV/0!</v>
      </c>
    </row>
    <row r="42" spans="1:7" ht="15" hidden="1">
      <c r="A42" s="131"/>
      <c r="B42" s="133"/>
      <c r="C42" s="13"/>
      <c r="D42" s="56"/>
      <c r="E42" s="58"/>
      <c r="F42" s="58"/>
      <c r="G42" s="70" t="e">
        <f t="shared" si="0"/>
        <v>#DIV/0!</v>
      </c>
    </row>
    <row r="43" spans="1:7" ht="15" hidden="1">
      <c r="A43" s="131"/>
      <c r="B43" s="133"/>
      <c r="C43" s="42"/>
      <c r="D43" s="65"/>
      <c r="E43" s="66"/>
      <c r="F43" s="66"/>
      <c r="G43" s="71" t="e">
        <f t="shared" si="0"/>
        <v>#DIV/0!</v>
      </c>
    </row>
    <row r="44" spans="1:7" ht="15">
      <c r="A44" s="110"/>
      <c r="B44" s="103"/>
      <c r="C44" s="11" t="s">
        <v>66</v>
      </c>
      <c r="D44" s="65">
        <v>100</v>
      </c>
      <c r="E44" s="66"/>
      <c r="F44" s="66">
        <v>100</v>
      </c>
      <c r="G44" s="70">
        <f t="shared" si="0"/>
        <v>100</v>
      </c>
    </row>
    <row r="45" spans="1:7" ht="15">
      <c r="A45" s="111"/>
      <c r="B45" s="134"/>
      <c r="C45" s="13" t="s">
        <v>54</v>
      </c>
      <c r="D45" s="65">
        <v>100</v>
      </c>
      <c r="E45" s="66"/>
      <c r="F45" s="66">
        <v>100</v>
      </c>
      <c r="G45" s="70">
        <f t="shared" si="0"/>
        <v>100</v>
      </c>
    </row>
    <row r="46" spans="1:7" ht="30">
      <c r="A46" s="41" t="s">
        <v>73</v>
      </c>
      <c r="B46" s="36" t="s">
        <v>72</v>
      </c>
      <c r="C46" s="35" t="s">
        <v>60</v>
      </c>
      <c r="D46" s="54"/>
      <c r="E46" s="58"/>
      <c r="F46" s="58"/>
      <c r="G46" s="62">
        <v>0</v>
      </c>
    </row>
    <row r="47" spans="1:7" ht="42.75">
      <c r="A47" s="41" t="s">
        <v>76</v>
      </c>
      <c r="B47" s="36" t="s">
        <v>75</v>
      </c>
      <c r="C47" s="35" t="s">
        <v>60</v>
      </c>
      <c r="D47" s="54"/>
      <c r="E47" s="60"/>
      <c r="F47" s="60"/>
      <c r="G47" s="62">
        <v>0</v>
      </c>
    </row>
    <row r="48" spans="1:7" ht="42.75">
      <c r="A48" s="41" t="s">
        <v>84</v>
      </c>
      <c r="B48" s="36" t="s">
        <v>83</v>
      </c>
      <c r="C48" s="35" t="s">
        <v>60</v>
      </c>
      <c r="D48" s="75">
        <v>313</v>
      </c>
      <c r="E48" s="77"/>
      <c r="F48" s="77"/>
      <c r="G48" s="62">
        <f t="shared" si="0"/>
        <v>0</v>
      </c>
    </row>
    <row r="49" spans="1:7" ht="38.25">
      <c r="A49" s="41" t="s">
        <v>89</v>
      </c>
      <c r="B49" s="72" t="s">
        <v>11</v>
      </c>
      <c r="C49" s="35" t="s">
        <v>60</v>
      </c>
      <c r="D49" s="54">
        <v>1427</v>
      </c>
      <c r="E49" s="60">
        <v>190</v>
      </c>
      <c r="F49" s="60">
        <v>428</v>
      </c>
      <c r="G49" s="62">
        <f t="shared" si="0"/>
        <v>29.99299229152067</v>
      </c>
    </row>
    <row r="50" spans="1:7" ht="75.75" thickBot="1">
      <c r="A50" s="41" t="s">
        <v>98</v>
      </c>
      <c r="B50" s="91" t="s">
        <v>95</v>
      </c>
      <c r="C50" s="92" t="s">
        <v>96</v>
      </c>
      <c r="D50" s="80">
        <v>10860</v>
      </c>
      <c r="E50" s="93"/>
      <c r="F50" s="93"/>
      <c r="G50" s="84">
        <f t="shared" si="0"/>
        <v>0</v>
      </c>
    </row>
    <row r="51" spans="1:7" ht="15" thickBot="1">
      <c r="A51" s="94" t="s">
        <v>1</v>
      </c>
      <c r="B51" s="95"/>
      <c r="C51" s="95"/>
      <c r="D51" s="80">
        <f>D9+D10+D32+D46+D47+D48+D49+D50</f>
        <v>18354</v>
      </c>
      <c r="E51" s="80">
        <f>E9+E10+E32+E46+E47+E48+E49+E50</f>
        <v>190</v>
      </c>
      <c r="F51" s="80">
        <f>F9+F10+F32+F46+F47+F48+F49+F50</f>
        <v>1527</v>
      </c>
      <c r="G51" s="84">
        <f>F51/D51*100</f>
        <v>8.319712324288982</v>
      </c>
    </row>
    <row r="52" spans="1:8" s="43" customFormat="1" ht="13.5" thickBot="1">
      <c r="A52" s="96" t="s">
        <v>32</v>
      </c>
      <c r="B52" s="97"/>
      <c r="C52" s="97"/>
      <c r="D52" s="97"/>
      <c r="E52" s="97"/>
      <c r="F52" s="97"/>
      <c r="G52" s="125"/>
      <c r="H52" s="44"/>
    </row>
    <row r="53" spans="1:21" s="10" customFormat="1" ht="15">
      <c r="A53" s="126" t="s">
        <v>71</v>
      </c>
      <c r="B53" s="127" t="s">
        <v>12</v>
      </c>
      <c r="C53" s="67" t="s">
        <v>5</v>
      </c>
      <c r="D53" s="68">
        <f>D54+D63</f>
        <v>8265</v>
      </c>
      <c r="E53" s="68">
        <f>E54+E63</f>
        <v>484</v>
      </c>
      <c r="F53" s="68">
        <f>F54+F63</f>
        <v>3834</v>
      </c>
      <c r="G53" s="64">
        <f aca="true" t="shared" si="1" ref="G53:G114">F53/D53*100</f>
        <v>46.38838475499092</v>
      </c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0" customFormat="1" ht="30">
      <c r="A54" s="118"/>
      <c r="B54" s="119"/>
      <c r="C54" s="13" t="s">
        <v>34</v>
      </c>
      <c r="D54" s="51">
        <f>SUM(D55:D62)</f>
        <v>4240</v>
      </c>
      <c r="E54" s="51">
        <f>SUM(E55:E62)</f>
        <v>299</v>
      </c>
      <c r="F54" s="51">
        <f>SUM(F55:F62)</f>
        <v>2681</v>
      </c>
      <c r="G54" s="63">
        <f t="shared" si="1"/>
        <v>63.2311320754717</v>
      </c>
      <c r="H54" s="3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0" customFormat="1" ht="15">
      <c r="A55" s="118"/>
      <c r="B55" s="119"/>
      <c r="C55" s="13" t="s">
        <v>45</v>
      </c>
      <c r="D55" s="51">
        <v>320</v>
      </c>
      <c r="E55" s="49"/>
      <c r="F55" s="49">
        <v>155</v>
      </c>
      <c r="G55" s="63">
        <f t="shared" si="1"/>
        <v>48.4375</v>
      </c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0" customFormat="1" ht="15">
      <c r="A56" s="118"/>
      <c r="B56" s="119"/>
      <c r="C56" s="13" t="s">
        <v>46</v>
      </c>
      <c r="D56" s="51">
        <v>868</v>
      </c>
      <c r="E56" s="49">
        <v>299</v>
      </c>
      <c r="F56" s="49">
        <f>500+299</f>
        <v>799</v>
      </c>
      <c r="G56" s="63">
        <f t="shared" si="1"/>
        <v>92.05069124423963</v>
      </c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0" customFormat="1" ht="15">
      <c r="A57" s="118"/>
      <c r="B57" s="119"/>
      <c r="C57" s="13" t="s">
        <v>47</v>
      </c>
      <c r="D57" s="51">
        <v>660</v>
      </c>
      <c r="E57" s="49"/>
      <c r="F57" s="49">
        <v>396</v>
      </c>
      <c r="G57" s="63">
        <f t="shared" si="1"/>
        <v>60</v>
      </c>
      <c r="H57" s="3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0" customFormat="1" ht="15">
      <c r="A58" s="118"/>
      <c r="B58" s="119"/>
      <c r="C58" s="13" t="s">
        <v>48</v>
      </c>
      <c r="D58" s="51">
        <v>888</v>
      </c>
      <c r="E58" s="49"/>
      <c r="F58" s="49">
        <v>511</v>
      </c>
      <c r="G58" s="63">
        <f t="shared" si="1"/>
        <v>57.54504504504504</v>
      </c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0" customFormat="1" ht="15">
      <c r="A59" s="118"/>
      <c r="B59" s="119"/>
      <c r="C59" s="13" t="s">
        <v>49</v>
      </c>
      <c r="D59" s="51">
        <v>600</v>
      </c>
      <c r="E59" s="49"/>
      <c r="F59" s="49">
        <v>378</v>
      </c>
      <c r="G59" s="63">
        <f t="shared" si="1"/>
        <v>63</v>
      </c>
      <c r="H59" s="3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0" customFormat="1" ht="15">
      <c r="A60" s="118"/>
      <c r="B60" s="119"/>
      <c r="C60" s="13" t="s">
        <v>50</v>
      </c>
      <c r="D60" s="51">
        <v>318</v>
      </c>
      <c r="E60" s="49"/>
      <c r="F60" s="49">
        <v>127</v>
      </c>
      <c r="G60" s="63">
        <f t="shared" si="1"/>
        <v>39.937106918238996</v>
      </c>
      <c r="H60" s="3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0" customFormat="1" ht="15">
      <c r="A61" s="118"/>
      <c r="B61" s="119"/>
      <c r="C61" s="13" t="s">
        <v>51</v>
      </c>
      <c r="D61" s="51">
        <v>584</v>
      </c>
      <c r="E61" s="49"/>
      <c r="F61" s="49">
        <v>313</v>
      </c>
      <c r="G61" s="63">
        <f t="shared" si="1"/>
        <v>53.5958904109589</v>
      </c>
      <c r="H61" s="3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0" customFormat="1" ht="15">
      <c r="A62" s="118"/>
      <c r="B62" s="119"/>
      <c r="C62" s="13" t="s">
        <v>52</v>
      </c>
      <c r="D62" s="51">
        <v>2</v>
      </c>
      <c r="E62" s="49"/>
      <c r="F62" s="49">
        <v>2</v>
      </c>
      <c r="G62" s="63">
        <f t="shared" si="1"/>
        <v>100</v>
      </c>
      <c r="H62" s="3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0" customFormat="1" ht="30">
      <c r="A63" s="118"/>
      <c r="B63" s="119"/>
      <c r="C63" s="35" t="s">
        <v>60</v>
      </c>
      <c r="D63" s="51">
        <v>4025</v>
      </c>
      <c r="E63" s="49">
        <v>185</v>
      </c>
      <c r="F63" s="49">
        <v>1153</v>
      </c>
      <c r="G63" s="63">
        <f t="shared" si="1"/>
        <v>28.645962732919255</v>
      </c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0" customFormat="1" ht="15">
      <c r="A64" s="118" t="s">
        <v>88</v>
      </c>
      <c r="B64" s="120" t="s">
        <v>24</v>
      </c>
      <c r="C64" s="37" t="s">
        <v>5</v>
      </c>
      <c r="D64" s="52">
        <f>D65+D70+D79+D80</f>
        <v>1339</v>
      </c>
      <c r="E64" s="52">
        <f>E65+E70+E79+E80</f>
        <v>344</v>
      </c>
      <c r="F64" s="52">
        <f>F65+F70+F79+F80</f>
        <v>865</v>
      </c>
      <c r="G64" s="61">
        <f t="shared" si="1"/>
        <v>64.60044809559373</v>
      </c>
      <c r="H64" s="3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0" customFormat="1" ht="15">
      <c r="A65" s="118"/>
      <c r="B65" s="120"/>
      <c r="C65" s="33" t="s">
        <v>55</v>
      </c>
      <c r="D65" s="51">
        <f>SUM(D66:D69)</f>
        <v>105</v>
      </c>
      <c r="E65" s="51">
        <f>SUM(E66:E69)</f>
        <v>40</v>
      </c>
      <c r="F65" s="51">
        <f>SUM(F66:F69)</f>
        <v>75</v>
      </c>
      <c r="G65" s="63">
        <f t="shared" si="1"/>
        <v>71.42857142857143</v>
      </c>
      <c r="H65" s="3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0" customFormat="1" ht="15">
      <c r="A66" s="118"/>
      <c r="B66" s="120"/>
      <c r="C66" s="33" t="s">
        <v>56</v>
      </c>
      <c r="D66" s="51"/>
      <c r="E66" s="49"/>
      <c r="F66" s="49"/>
      <c r="G66" s="63">
        <v>0</v>
      </c>
      <c r="H66" s="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0" customFormat="1" ht="15">
      <c r="A67" s="118"/>
      <c r="B67" s="120"/>
      <c r="C67" s="33" t="s">
        <v>57</v>
      </c>
      <c r="D67" s="51"/>
      <c r="E67" s="49"/>
      <c r="F67" s="49"/>
      <c r="G67" s="63">
        <v>0</v>
      </c>
      <c r="H67" s="3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15">
      <c r="A68" s="118"/>
      <c r="B68" s="120"/>
      <c r="C68" s="33" t="s">
        <v>58</v>
      </c>
      <c r="D68" s="51">
        <v>40</v>
      </c>
      <c r="E68" s="49">
        <v>40</v>
      </c>
      <c r="F68" s="49">
        <v>40</v>
      </c>
      <c r="G68" s="63">
        <f t="shared" si="1"/>
        <v>100</v>
      </c>
      <c r="H68" s="3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0" customFormat="1" ht="15">
      <c r="A69" s="118"/>
      <c r="B69" s="120"/>
      <c r="C69" s="33" t="s">
        <v>59</v>
      </c>
      <c r="D69" s="51">
        <v>65</v>
      </c>
      <c r="E69" s="49"/>
      <c r="F69" s="49">
        <v>35</v>
      </c>
      <c r="G69" s="63">
        <f t="shared" si="1"/>
        <v>53.84615384615385</v>
      </c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0" customFormat="1" ht="30">
      <c r="A70" s="118"/>
      <c r="B70" s="120"/>
      <c r="C70" s="13" t="s">
        <v>34</v>
      </c>
      <c r="D70" s="51">
        <f>SUM(D71:D78)</f>
        <v>934</v>
      </c>
      <c r="E70" s="51">
        <f>SUM(E71:E78)</f>
        <v>304</v>
      </c>
      <c r="F70" s="51">
        <f>SUM(F71:F78)</f>
        <v>536</v>
      </c>
      <c r="G70" s="63">
        <f t="shared" si="1"/>
        <v>57.38758029978587</v>
      </c>
      <c r="H70" s="3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0" customFormat="1" ht="15">
      <c r="A71" s="118"/>
      <c r="B71" s="120"/>
      <c r="C71" s="13" t="s">
        <v>45</v>
      </c>
      <c r="D71" s="51">
        <v>290</v>
      </c>
      <c r="E71" s="49">
        <v>210</v>
      </c>
      <c r="F71" s="49">
        <v>276</v>
      </c>
      <c r="G71" s="63">
        <f t="shared" si="1"/>
        <v>95.17241379310344</v>
      </c>
      <c r="H71" s="3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0" customFormat="1" ht="15">
      <c r="A72" s="118"/>
      <c r="B72" s="120"/>
      <c r="C72" s="13" t="s">
        <v>46</v>
      </c>
      <c r="D72" s="51">
        <v>77</v>
      </c>
      <c r="E72" s="49"/>
      <c r="F72" s="49">
        <v>17</v>
      </c>
      <c r="G72" s="63">
        <f t="shared" si="1"/>
        <v>22.07792207792208</v>
      </c>
      <c r="H72" s="3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0" customFormat="1" ht="15" hidden="1">
      <c r="A73" s="118"/>
      <c r="B73" s="120"/>
      <c r="C73" s="13" t="s">
        <v>47</v>
      </c>
      <c r="D73" s="51"/>
      <c r="E73" s="49"/>
      <c r="F73" s="49"/>
      <c r="G73" s="63" t="e">
        <f t="shared" si="1"/>
        <v>#DIV/0!</v>
      </c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0" customFormat="1" ht="15">
      <c r="A74" s="118"/>
      <c r="B74" s="120"/>
      <c r="C74" s="13" t="s">
        <v>48</v>
      </c>
      <c r="D74" s="51">
        <v>108</v>
      </c>
      <c r="E74" s="49"/>
      <c r="F74" s="49">
        <v>22</v>
      </c>
      <c r="G74" s="63">
        <f t="shared" si="1"/>
        <v>20.37037037037037</v>
      </c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0" customFormat="1" ht="15">
      <c r="A75" s="118"/>
      <c r="B75" s="120"/>
      <c r="C75" s="13" t="s">
        <v>49</v>
      </c>
      <c r="D75" s="51">
        <v>181</v>
      </c>
      <c r="E75" s="49"/>
      <c r="F75" s="49">
        <v>42</v>
      </c>
      <c r="G75" s="63">
        <f t="shared" si="1"/>
        <v>23.204419889502763</v>
      </c>
      <c r="H75" s="3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0" customFormat="1" ht="15">
      <c r="A76" s="118"/>
      <c r="B76" s="120"/>
      <c r="C76" s="13" t="s">
        <v>50</v>
      </c>
      <c r="D76" s="51">
        <v>67</v>
      </c>
      <c r="E76" s="49"/>
      <c r="F76" s="49">
        <v>16</v>
      </c>
      <c r="G76" s="63">
        <f t="shared" si="1"/>
        <v>23.88059701492537</v>
      </c>
      <c r="H76" s="3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15">
      <c r="A77" s="118"/>
      <c r="B77" s="120"/>
      <c r="C77" s="13" t="s">
        <v>51</v>
      </c>
      <c r="D77" s="51">
        <v>65</v>
      </c>
      <c r="E77" s="49">
        <v>44</v>
      </c>
      <c r="F77" s="49">
        <v>58</v>
      </c>
      <c r="G77" s="63">
        <f t="shared" si="1"/>
        <v>89.23076923076924</v>
      </c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15">
      <c r="A78" s="118"/>
      <c r="B78" s="120"/>
      <c r="C78" s="13" t="s">
        <v>53</v>
      </c>
      <c r="D78" s="51">
        <v>146</v>
      </c>
      <c r="E78" s="49">
        <v>50</v>
      </c>
      <c r="F78" s="49">
        <f>55+50</f>
        <v>105</v>
      </c>
      <c r="G78" s="63">
        <f t="shared" si="1"/>
        <v>71.91780821917808</v>
      </c>
      <c r="H78" s="3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60">
      <c r="A79" s="118"/>
      <c r="B79" s="120"/>
      <c r="C79" s="33" t="s">
        <v>61</v>
      </c>
      <c r="D79" s="51">
        <v>160</v>
      </c>
      <c r="E79" s="49"/>
      <c r="F79" s="49">
        <v>114</v>
      </c>
      <c r="G79" s="63">
        <f t="shared" si="1"/>
        <v>71.25</v>
      </c>
      <c r="H79" s="3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0" customFormat="1" ht="45">
      <c r="A80" s="118"/>
      <c r="B80" s="120"/>
      <c r="C80" s="33" t="s">
        <v>62</v>
      </c>
      <c r="D80" s="51">
        <v>140</v>
      </c>
      <c r="E80" s="49"/>
      <c r="F80" s="49">
        <v>140</v>
      </c>
      <c r="G80" s="63">
        <f t="shared" si="1"/>
        <v>100</v>
      </c>
      <c r="H80" s="3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8" s="12" customFormat="1" ht="38.25">
      <c r="A81" s="41" t="s">
        <v>29</v>
      </c>
      <c r="B81" s="36" t="s">
        <v>93</v>
      </c>
      <c r="C81" s="35" t="s">
        <v>60</v>
      </c>
      <c r="D81" s="54">
        <v>350</v>
      </c>
      <c r="E81" s="60">
        <v>31</v>
      </c>
      <c r="F81" s="60">
        <v>178</v>
      </c>
      <c r="G81" s="61">
        <f t="shared" si="1"/>
        <v>50.857142857142854</v>
      </c>
      <c r="H81" s="18"/>
    </row>
    <row r="82" spans="1:8" s="12" customFormat="1" ht="15">
      <c r="A82" s="100" t="s">
        <v>86</v>
      </c>
      <c r="B82" s="102" t="s">
        <v>85</v>
      </c>
      <c r="C82" s="37" t="s">
        <v>5</v>
      </c>
      <c r="D82" s="55">
        <f>D83+D84</f>
        <v>230</v>
      </c>
      <c r="E82" s="55">
        <f>E83+E84</f>
        <v>41</v>
      </c>
      <c r="F82" s="55">
        <f>F83+F84</f>
        <v>61</v>
      </c>
      <c r="G82" s="61">
        <f>F82/D84*100</f>
        <v>76.25</v>
      </c>
      <c r="H82" s="18"/>
    </row>
    <row r="83" spans="1:8" s="12" customFormat="1" ht="30">
      <c r="A83" s="121"/>
      <c r="B83" s="123"/>
      <c r="C83" s="13" t="s">
        <v>65</v>
      </c>
      <c r="D83" s="79">
        <v>150</v>
      </c>
      <c r="E83" s="49"/>
      <c r="F83" s="49"/>
      <c r="G83" s="63">
        <f t="shared" si="1"/>
        <v>0</v>
      </c>
      <c r="H83" s="18"/>
    </row>
    <row r="84" spans="1:8" s="12" customFormat="1" ht="30">
      <c r="A84" s="122"/>
      <c r="B84" s="124"/>
      <c r="C84" s="35" t="s">
        <v>60</v>
      </c>
      <c r="D84" s="56">
        <v>80</v>
      </c>
      <c r="E84" s="58">
        <v>41</v>
      </c>
      <c r="F84" s="58">
        <v>61</v>
      </c>
      <c r="G84" s="63">
        <f t="shared" si="1"/>
        <v>76.25</v>
      </c>
      <c r="H84" s="18"/>
    </row>
    <row r="85" spans="1:8" s="12" customFormat="1" ht="15">
      <c r="A85" s="108" t="s">
        <v>80</v>
      </c>
      <c r="B85" s="115" t="s">
        <v>79</v>
      </c>
      <c r="C85" s="38" t="s">
        <v>5</v>
      </c>
      <c r="D85" s="55">
        <f>D86</f>
        <v>200</v>
      </c>
      <c r="E85" s="55">
        <f>E86</f>
        <v>38</v>
      </c>
      <c r="F85" s="55">
        <f>F86</f>
        <v>38</v>
      </c>
      <c r="G85" s="61">
        <f t="shared" si="1"/>
        <v>19</v>
      </c>
      <c r="H85" s="18"/>
    </row>
    <row r="86" spans="1:8" s="12" customFormat="1" ht="15">
      <c r="A86" s="109"/>
      <c r="B86" s="115"/>
      <c r="C86" s="11" t="s">
        <v>55</v>
      </c>
      <c r="D86" s="56">
        <f>SUM(D87:D90)</f>
        <v>200</v>
      </c>
      <c r="E86" s="56">
        <f>SUM(E87:E90)</f>
        <v>38</v>
      </c>
      <c r="F86" s="56">
        <f>SUM(F87:F90)</f>
        <v>38</v>
      </c>
      <c r="G86" s="63">
        <f t="shared" si="1"/>
        <v>19</v>
      </c>
      <c r="H86" s="18"/>
    </row>
    <row r="87" spans="1:8" s="12" customFormat="1" ht="15">
      <c r="A87" s="110"/>
      <c r="B87" s="117"/>
      <c r="C87" s="33" t="s">
        <v>97</v>
      </c>
      <c r="D87" s="56">
        <v>96</v>
      </c>
      <c r="E87" s="49">
        <v>19</v>
      </c>
      <c r="F87" s="49">
        <v>19</v>
      </c>
      <c r="G87" s="63">
        <f t="shared" si="1"/>
        <v>19.791666666666664</v>
      </c>
      <c r="H87" s="18"/>
    </row>
    <row r="88" spans="1:8" s="12" customFormat="1" ht="15">
      <c r="A88" s="110"/>
      <c r="B88" s="117"/>
      <c r="C88" s="33" t="s">
        <v>58</v>
      </c>
      <c r="D88" s="56">
        <v>48</v>
      </c>
      <c r="E88" s="49">
        <v>9</v>
      </c>
      <c r="F88" s="49">
        <v>9</v>
      </c>
      <c r="G88" s="63">
        <f t="shared" si="1"/>
        <v>18.75</v>
      </c>
      <c r="H88" s="18"/>
    </row>
    <row r="89" spans="1:8" s="12" customFormat="1" ht="15">
      <c r="A89" s="110"/>
      <c r="B89" s="117"/>
      <c r="C89" s="11" t="s">
        <v>64</v>
      </c>
      <c r="D89" s="56">
        <v>10</v>
      </c>
      <c r="E89" s="49"/>
      <c r="F89" s="49"/>
      <c r="G89" s="63">
        <f t="shared" si="1"/>
        <v>0</v>
      </c>
      <c r="H89" s="18"/>
    </row>
    <row r="90" spans="1:8" s="12" customFormat="1" ht="15">
      <c r="A90" s="111"/>
      <c r="B90" s="117"/>
      <c r="C90" s="11" t="s">
        <v>59</v>
      </c>
      <c r="D90" s="56">
        <v>46</v>
      </c>
      <c r="E90" s="49">
        <v>10</v>
      </c>
      <c r="F90" s="49">
        <v>10</v>
      </c>
      <c r="G90" s="63">
        <f t="shared" si="1"/>
        <v>21.73913043478261</v>
      </c>
      <c r="H90" s="18"/>
    </row>
    <row r="91" spans="1:8" s="12" customFormat="1" ht="45">
      <c r="A91" s="41" t="s">
        <v>27</v>
      </c>
      <c r="B91" s="72" t="s">
        <v>26</v>
      </c>
      <c r="C91" s="33" t="s">
        <v>62</v>
      </c>
      <c r="D91" s="54">
        <v>250</v>
      </c>
      <c r="E91" s="56"/>
      <c r="F91" s="56"/>
      <c r="G91" s="61">
        <f t="shared" si="1"/>
        <v>0</v>
      </c>
      <c r="H91" s="18"/>
    </row>
    <row r="92" spans="1:8" s="12" customFormat="1" ht="38.25">
      <c r="A92" s="41" t="s">
        <v>82</v>
      </c>
      <c r="B92" s="36" t="s">
        <v>10</v>
      </c>
      <c r="C92" s="13" t="s">
        <v>81</v>
      </c>
      <c r="D92" s="53">
        <v>300</v>
      </c>
      <c r="E92" s="49"/>
      <c r="F92" s="49">
        <v>21</v>
      </c>
      <c r="G92" s="61">
        <f t="shared" si="1"/>
        <v>7.000000000000001</v>
      </c>
      <c r="H92" s="18"/>
    </row>
    <row r="93" spans="1:8" s="12" customFormat="1" ht="15">
      <c r="A93" s="118" t="s">
        <v>25</v>
      </c>
      <c r="B93" s="119" t="s">
        <v>9</v>
      </c>
      <c r="C93" s="36" t="s">
        <v>5</v>
      </c>
      <c r="D93" s="50">
        <f>D95+D96+D97+D94</f>
        <v>202</v>
      </c>
      <c r="E93" s="50">
        <f>E95+E96+E97</f>
        <v>107</v>
      </c>
      <c r="F93" s="50">
        <f>F95+F96+F97</f>
        <v>107</v>
      </c>
      <c r="G93" s="61">
        <f t="shared" si="1"/>
        <v>52.97029702970298</v>
      </c>
      <c r="H93" s="18"/>
    </row>
    <row r="94" spans="1:8" s="12" customFormat="1" ht="30" hidden="1">
      <c r="A94" s="118"/>
      <c r="B94" s="119"/>
      <c r="C94" s="33" t="s">
        <v>67</v>
      </c>
      <c r="D94" s="73"/>
      <c r="E94" s="50"/>
      <c r="F94" s="50"/>
      <c r="G94" s="63" t="e">
        <f t="shared" si="1"/>
        <v>#DIV/0!</v>
      </c>
      <c r="H94" s="18"/>
    </row>
    <row r="95" spans="1:8" s="12" customFormat="1" ht="30">
      <c r="A95" s="118"/>
      <c r="B95" s="119"/>
      <c r="C95" s="13" t="s">
        <v>65</v>
      </c>
      <c r="D95" s="56">
        <v>190</v>
      </c>
      <c r="E95" s="49">
        <v>107</v>
      </c>
      <c r="F95" s="49">
        <v>107</v>
      </c>
      <c r="G95" s="63">
        <f t="shared" si="1"/>
        <v>56.315789473684205</v>
      </c>
      <c r="H95" s="18"/>
    </row>
    <row r="96" spans="1:8" s="12" customFormat="1" ht="60" hidden="1">
      <c r="A96" s="118"/>
      <c r="B96" s="119"/>
      <c r="C96" s="33" t="s">
        <v>61</v>
      </c>
      <c r="D96" s="56"/>
      <c r="E96" s="49"/>
      <c r="F96" s="49"/>
      <c r="G96" s="63" t="e">
        <f t="shared" si="1"/>
        <v>#DIV/0!</v>
      </c>
      <c r="H96" s="18"/>
    </row>
    <row r="97" spans="1:8" s="12" customFormat="1" ht="30">
      <c r="A97" s="118"/>
      <c r="B97" s="119"/>
      <c r="C97" s="35" t="s">
        <v>60</v>
      </c>
      <c r="D97" s="56">
        <v>12</v>
      </c>
      <c r="E97" s="49"/>
      <c r="F97" s="49"/>
      <c r="G97" s="63">
        <f t="shared" si="1"/>
        <v>0</v>
      </c>
      <c r="H97" s="18"/>
    </row>
    <row r="98" spans="1:8" s="12" customFormat="1" ht="15">
      <c r="A98" s="108" t="s">
        <v>87</v>
      </c>
      <c r="B98" s="112" t="s">
        <v>8</v>
      </c>
      <c r="C98" s="38" t="s">
        <v>5</v>
      </c>
      <c r="D98" s="55">
        <f>D99</f>
        <v>6122</v>
      </c>
      <c r="E98" s="55">
        <f>E99</f>
        <v>282</v>
      </c>
      <c r="F98" s="55">
        <f>F99</f>
        <v>597</v>
      </c>
      <c r="G98" s="61">
        <f>F98/D98*100</f>
        <v>9.75171512577589</v>
      </c>
      <c r="H98" s="18"/>
    </row>
    <row r="99" spans="1:8" s="12" customFormat="1" ht="30">
      <c r="A99" s="109"/>
      <c r="B99" s="112"/>
      <c r="C99" s="11" t="s">
        <v>34</v>
      </c>
      <c r="D99" s="57">
        <f>SUM(D100:D120)</f>
        <v>6122</v>
      </c>
      <c r="E99" s="57">
        <f>SUM(E100:E120)</f>
        <v>282</v>
      </c>
      <c r="F99" s="57">
        <f>SUM(F100:F120)</f>
        <v>597</v>
      </c>
      <c r="G99" s="63">
        <f>F99/D99*100</f>
        <v>9.75171512577589</v>
      </c>
      <c r="H99" s="18"/>
    </row>
    <row r="100" spans="1:8" s="12" customFormat="1" ht="15">
      <c r="A100" s="110"/>
      <c r="B100" s="113"/>
      <c r="C100" s="13" t="s">
        <v>35</v>
      </c>
      <c r="D100" s="57">
        <v>127</v>
      </c>
      <c r="E100" s="58">
        <v>47</v>
      </c>
      <c r="F100" s="58">
        <v>47</v>
      </c>
      <c r="G100" s="63">
        <f t="shared" si="1"/>
        <v>37.00787401574803</v>
      </c>
      <c r="H100" s="18"/>
    </row>
    <row r="101" spans="1:8" s="12" customFormat="1" ht="15">
      <c r="A101" s="110"/>
      <c r="B101" s="113"/>
      <c r="C101" s="13" t="s">
        <v>36</v>
      </c>
      <c r="D101" s="57">
        <v>80</v>
      </c>
      <c r="E101" s="58"/>
      <c r="F101" s="58"/>
      <c r="G101" s="63">
        <f t="shared" si="1"/>
        <v>0</v>
      </c>
      <c r="H101" s="18"/>
    </row>
    <row r="102" spans="1:8" s="12" customFormat="1" ht="15">
      <c r="A102" s="110"/>
      <c r="B102" s="113"/>
      <c r="C102" s="13" t="s">
        <v>37</v>
      </c>
      <c r="D102" s="57">
        <v>136</v>
      </c>
      <c r="E102" s="58">
        <v>55</v>
      </c>
      <c r="F102" s="58">
        <v>55</v>
      </c>
      <c r="G102" s="63">
        <f t="shared" si="1"/>
        <v>40.44117647058824</v>
      </c>
      <c r="H102" s="18"/>
    </row>
    <row r="103" spans="1:8" s="12" customFormat="1" ht="15">
      <c r="A103" s="110"/>
      <c r="B103" s="113"/>
      <c r="C103" s="13" t="s">
        <v>38</v>
      </c>
      <c r="D103" s="57">
        <v>136</v>
      </c>
      <c r="E103" s="58">
        <v>56</v>
      </c>
      <c r="F103" s="58">
        <v>56</v>
      </c>
      <c r="G103" s="63">
        <f t="shared" si="1"/>
        <v>41.17647058823529</v>
      </c>
      <c r="H103" s="18"/>
    </row>
    <row r="104" spans="1:8" s="12" customFormat="1" ht="15">
      <c r="A104" s="110"/>
      <c r="B104" s="113"/>
      <c r="C104" s="13" t="s">
        <v>39</v>
      </c>
      <c r="D104" s="57">
        <v>107</v>
      </c>
      <c r="E104" s="58">
        <v>27</v>
      </c>
      <c r="F104" s="58">
        <v>27</v>
      </c>
      <c r="G104" s="63">
        <f t="shared" si="1"/>
        <v>25.233644859813083</v>
      </c>
      <c r="H104" s="18"/>
    </row>
    <row r="105" spans="1:8" s="12" customFormat="1" ht="15">
      <c r="A105" s="110"/>
      <c r="B105" s="113"/>
      <c r="C105" s="13" t="s">
        <v>40</v>
      </c>
      <c r="D105" s="57">
        <v>3797</v>
      </c>
      <c r="E105" s="58"/>
      <c r="F105" s="58"/>
      <c r="G105" s="63">
        <f t="shared" si="1"/>
        <v>0</v>
      </c>
      <c r="H105" s="18"/>
    </row>
    <row r="106" spans="1:8" s="12" customFormat="1" ht="15">
      <c r="A106" s="110"/>
      <c r="B106" s="113"/>
      <c r="C106" s="13" t="s">
        <v>41</v>
      </c>
      <c r="D106" s="57">
        <v>136</v>
      </c>
      <c r="E106" s="58">
        <v>56</v>
      </c>
      <c r="F106" s="58">
        <v>56</v>
      </c>
      <c r="G106" s="63">
        <f t="shared" si="1"/>
        <v>41.17647058823529</v>
      </c>
      <c r="H106" s="18"/>
    </row>
    <row r="107" spans="1:8" s="12" customFormat="1" ht="15">
      <c r="A107" s="110"/>
      <c r="B107" s="113"/>
      <c r="C107" s="13" t="s">
        <v>42</v>
      </c>
      <c r="D107" s="57">
        <v>80</v>
      </c>
      <c r="E107" s="58"/>
      <c r="F107" s="58"/>
      <c r="G107" s="63">
        <f t="shared" si="1"/>
        <v>0</v>
      </c>
      <c r="H107" s="18"/>
    </row>
    <row r="108" spans="1:8" s="12" customFormat="1" ht="15">
      <c r="A108" s="110"/>
      <c r="B108" s="113"/>
      <c r="C108" s="13" t="s">
        <v>43</v>
      </c>
      <c r="D108" s="57">
        <v>121</v>
      </c>
      <c r="E108" s="58">
        <v>41</v>
      </c>
      <c r="F108" s="58">
        <v>41</v>
      </c>
      <c r="G108" s="63">
        <f t="shared" si="1"/>
        <v>33.88429752066116</v>
      </c>
      <c r="H108" s="18"/>
    </row>
    <row r="109" spans="1:8" s="12" customFormat="1" ht="15">
      <c r="A109" s="110"/>
      <c r="B109" s="113"/>
      <c r="C109" s="13" t="s">
        <v>44</v>
      </c>
      <c r="D109" s="57">
        <v>80</v>
      </c>
      <c r="E109" s="58"/>
      <c r="F109" s="58"/>
      <c r="G109" s="63">
        <f t="shared" si="1"/>
        <v>0</v>
      </c>
      <c r="H109" s="18"/>
    </row>
    <row r="110" spans="1:8" s="12" customFormat="1" ht="15">
      <c r="A110" s="110"/>
      <c r="B110" s="113"/>
      <c r="C110" s="13" t="s">
        <v>45</v>
      </c>
      <c r="D110" s="57">
        <v>100</v>
      </c>
      <c r="E110" s="58"/>
      <c r="F110" s="58"/>
      <c r="G110" s="63">
        <f>F110/D110*100</f>
        <v>0</v>
      </c>
      <c r="H110" s="18"/>
    </row>
    <row r="111" spans="1:8" s="12" customFormat="1" ht="15">
      <c r="A111" s="110"/>
      <c r="B111" s="113"/>
      <c r="C111" s="13" t="s">
        <v>46</v>
      </c>
      <c r="D111" s="57">
        <v>130</v>
      </c>
      <c r="E111" s="58"/>
      <c r="F111" s="58">
        <v>30</v>
      </c>
      <c r="G111" s="63">
        <f t="shared" si="1"/>
        <v>23.076923076923077</v>
      </c>
      <c r="H111" s="18"/>
    </row>
    <row r="112" spans="1:8" s="12" customFormat="1" ht="15">
      <c r="A112" s="110"/>
      <c r="B112" s="113"/>
      <c r="C112" s="13" t="s">
        <v>47</v>
      </c>
      <c r="D112" s="57">
        <v>100</v>
      </c>
      <c r="E112" s="58"/>
      <c r="F112" s="58"/>
      <c r="G112" s="63">
        <f t="shared" si="1"/>
        <v>0</v>
      </c>
      <c r="H112" s="18"/>
    </row>
    <row r="113" spans="1:8" s="12" customFormat="1" ht="15">
      <c r="A113" s="110"/>
      <c r="B113" s="113"/>
      <c r="C113" s="13" t="s">
        <v>48</v>
      </c>
      <c r="D113" s="57">
        <v>100</v>
      </c>
      <c r="E113" s="58"/>
      <c r="F113" s="58"/>
      <c r="G113" s="63">
        <f t="shared" si="1"/>
        <v>0</v>
      </c>
      <c r="H113" s="18"/>
    </row>
    <row r="114" spans="1:8" s="12" customFormat="1" ht="15">
      <c r="A114" s="110"/>
      <c r="B114" s="113"/>
      <c r="C114" s="13" t="s">
        <v>49</v>
      </c>
      <c r="D114" s="57">
        <v>100</v>
      </c>
      <c r="E114" s="58"/>
      <c r="F114" s="58"/>
      <c r="G114" s="63">
        <f t="shared" si="1"/>
        <v>0</v>
      </c>
      <c r="H114" s="18"/>
    </row>
    <row r="115" spans="1:8" s="12" customFormat="1" ht="15">
      <c r="A115" s="110"/>
      <c r="B115" s="113"/>
      <c r="C115" s="13" t="s">
        <v>50</v>
      </c>
      <c r="D115" s="57">
        <f>72+28</f>
        <v>100</v>
      </c>
      <c r="E115" s="58"/>
      <c r="F115" s="58">
        <v>73</v>
      </c>
      <c r="G115" s="63">
        <f aca="true" t="shared" si="2" ref="G115:G138">F115/D115*100</f>
        <v>73</v>
      </c>
      <c r="H115" s="18"/>
    </row>
    <row r="116" spans="1:8" s="12" customFormat="1" ht="15">
      <c r="A116" s="110"/>
      <c r="B116" s="113"/>
      <c r="C116" s="13" t="s">
        <v>51</v>
      </c>
      <c r="D116" s="57">
        <v>100</v>
      </c>
      <c r="E116" s="58"/>
      <c r="F116" s="58"/>
      <c r="G116" s="63">
        <f>F116/D116*100</f>
        <v>0</v>
      </c>
      <c r="H116" s="18"/>
    </row>
    <row r="117" spans="1:8" s="12" customFormat="1" ht="15">
      <c r="A117" s="110"/>
      <c r="B117" s="113"/>
      <c r="C117" s="13" t="s">
        <v>52</v>
      </c>
      <c r="D117" s="57">
        <v>60</v>
      </c>
      <c r="E117" s="58"/>
      <c r="F117" s="58"/>
      <c r="G117" s="63">
        <f t="shared" si="2"/>
        <v>0</v>
      </c>
      <c r="H117" s="18"/>
    </row>
    <row r="118" spans="1:8" s="12" customFormat="1" ht="15">
      <c r="A118" s="110"/>
      <c r="B118" s="113"/>
      <c r="C118" s="13" t="s">
        <v>53</v>
      </c>
      <c r="D118" s="57">
        <v>398</v>
      </c>
      <c r="E118" s="58"/>
      <c r="F118" s="58">
        <v>131</v>
      </c>
      <c r="G118" s="63">
        <f t="shared" si="2"/>
        <v>32.914572864321606</v>
      </c>
      <c r="H118" s="18"/>
    </row>
    <row r="119" spans="1:8" s="12" customFormat="1" ht="15">
      <c r="A119" s="110"/>
      <c r="B119" s="113"/>
      <c r="C119" s="13" t="s">
        <v>54</v>
      </c>
      <c r="D119" s="57">
        <v>10</v>
      </c>
      <c r="E119" s="58"/>
      <c r="F119" s="58"/>
      <c r="G119" s="63">
        <f t="shared" si="2"/>
        <v>0</v>
      </c>
      <c r="H119" s="18"/>
    </row>
    <row r="120" spans="1:8" s="12" customFormat="1" ht="15">
      <c r="A120" s="111"/>
      <c r="B120" s="113"/>
      <c r="C120" s="11" t="s">
        <v>66</v>
      </c>
      <c r="D120" s="57">
        <v>124</v>
      </c>
      <c r="E120" s="58"/>
      <c r="F120" s="58">
        <v>81</v>
      </c>
      <c r="G120" s="63">
        <f t="shared" si="2"/>
        <v>65.32258064516128</v>
      </c>
      <c r="H120" s="18"/>
    </row>
    <row r="121" spans="1:8" s="12" customFormat="1" ht="42.75">
      <c r="A121" s="41" t="s">
        <v>31</v>
      </c>
      <c r="B121" s="72" t="s">
        <v>7</v>
      </c>
      <c r="C121" s="35" t="s">
        <v>60</v>
      </c>
      <c r="D121" s="54">
        <v>56</v>
      </c>
      <c r="E121" s="58"/>
      <c r="F121" s="58"/>
      <c r="G121" s="61">
        <f t="shared" si="2"/>
        <v>0</v>
      </c>
      <c r="H121" s="18"/>
    </row>
    <row r="122" spans="1:8" s="12" customFormat="1" ht="15">
      <c r="A122" s="114" t="s">
        <v>22</v>
      </c>
      <c r="B122" s="115" t="s">
        <v>6</v>
      </c>
      <c r="C122" s="39" t="s">
        <v>5</v>
      </c>
      <c r="D122" s="59">
        <f>D123+D124</f>
        <v>745</v>
      </c>
      <c r="E122" s="59">
        <f>E123+E124</f>
        <v>0</v>
      </c>
      <c r="F122" s="59">
        <f>F123+F124</f>
        <v>0</v>
      </c>
      <c r="G122" s="61">
        <f t="shared" si="2"/>
        <v>0</v>
      </c>
      <c r="H122" s="18"/>
    </row>
    <row r="123" spans="1:8" s="12" customFormat="1" ht="60">
      <c r="A123" s="114"/>
      <c r="B123" s="115"/>
      <c r="C123" s="33" t="s">
        <v>61</v>
      </c>
      <c r="D123" s="56">
        <v>457</v>
      </c>
      <c r="E123" s="58"/>
      <c r="F123" s="58"/>
      <c r="G123" s="63">
        <f>F123/D123*100</f>
        <v>0</v>
      </c>
      <c r="H123" s="18"/>
    </row>
    <row r="124" spans="1:8" s="12" customFormat="1" ht="45">
      <c r="A124" s="114"/>
      <c r="B124" s="116"/>
      <c r="C124" s="33" t="s">
        <v>62</v>
      </c>
      <c r="D124" s="56">
        <v>288</v>
      </c>
      <c r="E124" s="58"/>
      <c r="F124" s="58"/>
      <c r="G124" s="63">
        <f t="shared" si="2"/>
        <v>0</v>
      </c>
      <c r="H124" s="18"/>
    </row>
    <row r="125" spans="1:8" s="12" customFormat="1" ht="99.75">
      <c r="A125" s="41" t="s">
        <v>91</v>
      </c>
      <c r="B125" s="36" t="s">
        <v>30</v>
      </c>
      <c r="C125" s="35" t="s">
        <v>60</v>
      </c>
      <c r="D125" s="54">
        <v>5945</v>
      </c>
      <c r="E125" s="49">
        <v>220</v>
      </c>
      <c r="F125" s="49">
        <v>1586</v>
      </c>
      <c r="G125" s="61">
        <f t="shared" si="2"/>
        <v>26.677880571909167</v>
      </c>
      <c r="H125" s="18"/>
    </row>
    <row r="126" spans="1:8" s="12" customFormat="1" ht="42.75">
      <c r="A126" s="41" t="s">
        <v>69</v>
      </c>
      <c r="B126" s="67" t="s">
        <v>68</v>
      </c>
      <c r="C126" s="33" t="s">
        <v>67</v>
      </c>
      <c r="D126" s="75">
        <v>240</v>
      </c>
      <c r="E126" s="76"/>
      <c r="F126" s="76"/>
      <c r="G126" s="74">
        <f>F126/D126*100</f>
        <v>0</v>
      </c>
      <c r="H126" s="18"/>
    </row>
    <row r="127" spans="1:8" s="12" customFormat="1" ht="15">
      <c r="A127" s="100" t="s">
        <v>71</v>
      </c>
      <c r="B127" s="102" t="s">
        <v>70</v>
      </c>
      <c r="C127" s="37" t="s">
        <v>5</v>
      </c>
      <c r="D127" s="54">
        <f>D128+D132+D134+D135</f>
        <v>911</v>
      </c>
      <c r="E127" s="54">
        <f>E128+E132+E134+E135</f>
        <v>0</v>
      </c>
      <c r="F127" s="54">
        <f>F128+F132+F134+F135</f>
        <v>0</v>
      </c>
      <c r="G127" s="74">
        <f>F127/D127*100</f>
        <v>0</v>
      </c>
      <c r="H127" s="18"/>
    </row>
    <row r="128" spans="1:8" s="12" customFormat="1" ht="15">
      <c r="A128" s="101"/>
      <c r="B128" s="103"/>
      <c r="C128" s="11" t="s">
        <v>55</v>
      </c>
      <c r="D128" s="56">
        <f>D129+D130+D131</f>
        <v>420</v>
      </c>
      <c r="E128" s="56">
        <f>E129+E130+E131</f>
        <v>0</v>
      </c>
      <c r="F128" s="56">
        <f>F129+F130+F131</f>
        <v>0</v>
      </c>
      <c r="G128" s="63">
        <f>F128/D128*100</f>
        <v>0</v>
      </c>
      <c r="H128" s="18"/>
    </row>
    <row r="129" spans="1:8" s="12" customFormat="1" ht="15">
      <c r="A129" s="101"/>
      <c r="B129" s="103"/>
      <c r="C129" s="11" t="s">
        <v>63</v>
      </c>
      <c r="D129" s="56"/>
      <c r="E129" s="58"/>
      <c r="F129" s="58"/>
      <c r="G129" s="63">
        <v>0</v>
      </c>
      <c r="H129" s="18"/>
    </row>
    <row r="130" spans="1:8" s="12" customFormat="1" ht="15">
      <c r="A130" s="101"/>
      <c r="B130" s="103"/>
      <c r="C130" s="11" t="s">
        <v>64</v>
      </c>
      <c r="D130" s="56">
        <v>100</v>
      </c>
      <c r="E130" s="58"/>
      <c r="F130" s="58"/>
      <c r="G130" s="63">
        <f t="shared" si="2"/>
        <v>0</v>
      </c>
      <c r="H130" s="18"/>
    </row>
    <row r="131" spans="1:8" s="12" customFormat="1" ht="15">
      <c r="A131" s="101"/>
      <c r="B131" s="103"/>
      <c r="C131" s="11" t="s">
        <v>59</v>
      </c>
      <c r="D131" s="56">
        <v>320</v>
      </c>
      <c r="E131" s="58"/>
      <c r="F131" s="58"/>
      <c r="G131" s="63">
        <f t="shared" si="2"/>
        <v>0</v>
      </c>
      <c r="H131" s="18"/>
    </row>
    <row r="132" spans="1:8" s="12" customFormat="1" ht="30">
      <c r="A132" s="101"/>
      <c r="B132" s="103"/>
      <c r="C132" s="13" t="s">
        <v>34</v>
      </c>
      <c r="D132" s="56">
        <f>D133</f>
        <v>100</v>
      </c>
      <c r="E132" s="56">
        <f>E133</f>
        <v>0</v>
      </c>
      <c r="F132" s="56">
        <f>F133</f>
        <v>0</v>
      </c>
      <c r="G132" s="63">
        <f>F132/D132*100</f>
        <v>0</v>
      </c>
      <c r="H132" s="18"/>
    </row>
    <row r="133" spans="1:8" s="12" customFormat="1" ht="15">
      <c r="A133" s="101"/>
      <c r="B133" s="103"/>
      <c r="C133" s="13" t="s">
        <v>48</v>
      </c>
      <c r="D133" s="56">
        <v>100</v>
      </c>
      <c r="E133" s="49"/>
      <c r="F133" s="49"/>
      <c r="G133" s="63">
        <f t="shared" si="2"/>
        <v>0</v>
      </c>
      <c r="H133" s="18"/>
    </row>
    <row r="134" spans="1:8" s="12" customFormat="1" ht="60">
      <c r="A134" s="101"/>
      <c r="B134" s="103"/>
      <c r="C134" s="33" t="s">
        <v>61</v>
      </c>
      <c r="D134" s="56">
        <v>150</v>
      </c>
      <c r="E134" s="49"/>
      <c r="F134" s="49"/>
      <c r="G134" s="63">
        <f t="shared" si="2"/>
        <v>0</v>
      </c>
      <c r="H134" s="18"/>
    </row>
    <row r="135" spans="1:8" s="12" customFormat="1" ht="30">
      <c r="A135" s="101"/>
      <c r="B135" s="103"/>
      <c r="C135" s="81" t="s">
        <v>60</v>
      </c>
      <c r="D135" s="65">
        <v>241</v>
      </c>
      <c r="E135" s="82"/>
      <c r="F135" s="82"/>
      <c r="G135" s="83">
        <f t="shared" si="2"/>
        <v>0</v>
      </c>
      <c r="H135" s="18"/>
    </row>
    <row r="136" spans="1:8" s="12" customFormat="1" ht="30.75" thickBot="1">
      <c r="A136" s="41" t="s">
        <v>78</v>
      </c>
      <c r="B136" s="36" t="s">
        <v>77</v>
      </c>
      <c r="C136" s="81" t="s">
        <v>60</v>
      </c>
      <c r="D136" s="78">
        <v>295</v>
      </c>
      <c r="E136" s="60"/>
      <c r="F136" s="60"/>
      <c r="G136" s="74">
        <f>F136/D136*100</f>
        <v>0</v>
      </c>
      <c r="H136" s="18"/>
    </row>
    <row r="137" spans="1:8" ht="15" thickBot="1">
      <c r="A137" s="104" t="s">
        <v>1</v>
      </c>
      <c r="B137" s="105"/>
      <c r="C137" s="105"/>
      <c r="D137" s="40">
        <f>D53+D64+D81+D82+D85++D91+D92+D93+D98+D121+D122+D125+D126+D127+D136</f>
        <v>25450</v>
      </c>
      <c r="E137" s="40">
        <f>E53+E64+E81+E82+E85++E91+E92+E93+E98+E121+E122+E125+E126+E127+E136</f>
        <v>1547</v>
      </c>
      <c r="F137" s="40">
        <f>F53+F64+F81+F82+F85++F91+F92+F93+F98+F121+F122+F125+F126+F127+F136</f>
        <v>7287</v>
      </c>
      <c r="G137" s="69">
        <f>F137/D137*100</f>
        <v>28.63261296660118</v>
      </c>
      <c r="H137" s="27"/>
    </row>
    <row r="138" spans="1:8" ht="15" thickBot="1">
      <c r="A138" s="106" t="s">
        <v>33</v>
      </c>
      <c r="B138" s="107"/>
      <c r="C138" s="107"/>
      <c r="D138" s="40">
        <f>D51+D137</f>
        <v>43804</v>
      </c>
      <c r="E138" s="40">
        <f>E51+E137</f>
        <v>1737</v>
      </c>
      <c r="F138" s="40">
        <f>F51+F137</f>
        <v>8814</v>
      </c>
      <c r="G138" s="69">
        <f t="shared" si="2"/>
        <v>20.121450095881656</v>
      </c>
      <c r="H138" s="27"/>
    </row>
    <row r="139" spans="1:8" ht="14.25">
      <c r="A139" s="29"/>
      <c r="B139" s="32"/>
      <c r="C139" s="31"/>
      <c r="D139" s="30"/>
      <c r="E139" s="30"/>
      <c r="F139" s="30"/>
      <c r="G139" s="28"/>
      <c r="H139" s="27"/>
    </row>
    <row r="141" spans="1:8" ht="14.25">
      <c r="A141" s="29"/>
      <c r="B141" s="32"/>
      <c r="C141" s="31"/>
      <c r="D141" s="30"/>
      <c r="E141" s="30"/>
      <c r="F141" s="30"/>
      <c r="G141" s="28"/>
      <c r="H141" s="27"/>
    </row>
    <row r="142" spans="1:8" ht="14.25">
      <c r="A142" s="29"/>
      <c r="B142" s="32"/>
      <c r="C142" s="31"/>
      <c r="D142" s="30"/>
      <c r="E142" s="30"/>
      <c r="F142" s="30"/>
      <c r="G142" s="28"/>
      <c r="H142" s="27"/>
    </row>
    <row r="143" spans="1:8" ht="15.75">
      <c r="A143" s="98"/>
      <c r="B143" s="98"/>
      <c r="C143" s="98"/>
      <c r="D143" s="98"/>
      <c r="E143" s="98"/>
      <c r="F143" s="99"/>
      <c r="G143" s="99"/>
      <c r="H143" s="99"/>
    </row>
    <row r="144" spans="1:8" s="21" customFormat="1" ht="15.75">
      <c r="A144" s="26"/>
      <c r="B144" s="22"/>
      <c r="C144" s="19"/>
      <c r="D144" s="20"/>
      <c r="E144" s="23"/>
      <c r="F144" s="25"/>
      <c r="G144" s="20"/>
      <c r="H144" s="24"/>
    </row>
  </sheetData>
  <mergeCells count="35">
    <mergeCell ref="A2:H2"/>
    <mergeCell ref="A3:H3"/>
    <mergeCell ref="A4:H4"/>
    <mergeCell ref="A6:A7"/>
    <mergeCell ref="B6:B7"/>
    <mergeCell ref="C6:C7"/>
    <mergeCell ref="E6:F6"/>
    <mergeCell ref="G6:G7"/>
    <mergeCell ref="A8:G8"/>
    <mergeCell ref="A10:A31"/>
    <mergeCell ref="B10:B31"/>
    <mergeCell ref="A32:A45"/>
    <mergeCell ref="B32:B45"/>
    <mergeCell ref="A51:C51"/>
    <mergeCell ref="A52:G52"/>
    <mergeCell ref="A53:A63"/>
    <mergeCell ref="B53:B63"/>
    <mergeCell ref="A64:A80"/>
    <mergeCell ref="B64:B80"/>
    <mergeCell ref="A82:A84"/>
    <mergeCell ref="B82:B84"/>
    <mergeCell ref="A85:A90"/>
    <mergeCell ref="B85:B90"/>
    <mergeCell ref="A93:A97"/>
    <mergeCell ref="B93:B97"/>
    <mergeCell ref="A98:A120"/>
    <mergeCell ref="B98:B120"/>
    <mergeCell ref="A122:A124"/>
    <mergeCell ref="B122:B124"/>
    <mergeCell ref="A143:E143"/>
    <mergeCell ref="F143:H143"/>
    <mergeCell ref="A127:A135"/>
    <mergeCell ref="B127:B135"/>
    <mergeCell ref="A137:C137"/>
    <mergeCell ref="A138:C138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 </cp:lastModifiedBy>
  <cp:lastPrinted>2015-09-02T05:35:21Z</cp:lastPrinted>
  <dcterms:created xsi:type="dcterms:W3CDTF">2001-12-04T10:35:34Z</dcterms:created>
  <dcterms:modified xsi:type="dcterms:W3CDTF">2015-10-20T01:51:15Z</dcterms:modified>
  <cp:category/>
  <cp:version/>
  <cp:contentType/>
  <cp:contentStatus/>
</cp:coreProperties>
</file>