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83" yWindow="-49" windowWidth="11972" windowHeight="6602" tabRatio="910"/>
  </bookViews>
  <sheets>
    <sheet name="приложение № 2" sheetId="33" r:id="rId1"/>
  </sheets>
  <calcPr calcId="125725"/>
</workbook>
</file>

<file path=xl/calcChain.xml><?xml version="1.0" encoding="utf-8"?>
<calcChain xmlns="http://schemas.openxmlformats.org/spreadsheetml/2006/main">
  <c r="AG30" i="33"/>
  <c r="AE23"/>
  <c r="AH23" s="1"/>
  <c r="K33"/>
  <c r="O33"/>
  <c r="P33"/>
  <c r="Q33"/>
  <c r="R33"/>
  <c r="S33"/>
  <c r="U33"/>
  <c r="V33"/>
  <c r="X33"/>
  <c r="Y33"/>
  <c r="Z33"/>
  <c r="AA33"/>
  <c r="AB33"/>
  <c r="AC33"/>
  <c r="AD32"/>
  <c r="AD33"/>
  <c r="AE32"/>
  <c r="AE33" s="1"/>
  <c r="AG33"/>
  <c r="AH33"/>
  <c r="N33"/>
  <c r="K30"/>
  <c r="K36"/>
  <c r="AF32"/>
  <c r="AF33"/>
  <c r="AE26"/>
  <c r="AH26" s="1"/>
  <c r="AE27"/>
  <c r="AH27" s="1"/>
  <c r="AE22"/>
  <c r="AH22" s="1"/>
  <c r="AE24"/>
  <c r="AH24" s="1"/>
  <c r="AE25"/>
  <c r="AH25" s="1"/>
  <c r="AE28"/>
  <c r="AH28" s="1"/>
  <c r="AE29"/>
  <c r="AH29" s="1"/>
  <c r="AB30"/>
  <c r="AC30"/>
  <c r="AD22"/>
  <c r="AD23"/>
  <c r="AD26"/>
  <c r="AD27"/>
  <c r="AD28"/>
  <c r="AD29"/>
  <c r="AD24"/>
  <c r="AD25"/>
  <c r="AE30"/>
  <c r="AF22"/>
  <c r="AF23"/>
  <c r="AF30" s="1"/>
  <c r="AF36" s="1"/>
  <c r="AF24"/>
  <c r="AF25"/>
  <c r="AF26"/>
  <c r="AF27"/>
  <c r="AF28"/>
  <c r="AF29"/>
  <c r="AA30"/>
  <c r="Z30"/>
  <c r="Y30"/>
  <c r="Y36" s="1"/>
  <c r="X30"/>
  <c r="W30"/>
  <c r="W36" s="1"/>
  <c r="V30"/>
  <c r="U30"/>
  <c r="T30"/>
  <c r="S30"/>
  <c r="R30"/>
  <c r="Q30"/>
  <c r="P30"/>
  <c r="O30"/>
  <c r="N30"/>
  <c r="AF19"/>
  <c r="AF20" s="1"/>
  <c r="AE19"/>
  <c r="AD19"/>
  <c r="AD20" s="1"/>
  <c r="AC20"/>
  <c r="AC36"/>
  <c r="AB20"/>
  <c r="AB36"/>
  <c r="AA20"/>
  <c r="AA36"/>
  <c r="AH20"/>
  <c r="AG20"/>
  <c r="AG36"/>
  <c r="AE20"/>
  <c r="Z20"/>
  <c r="Z36"/>
  <c r="Y20"/>
  <c r="X20"/>
  <c r="X36" s="1"/>
  <c r="W20"/>
  <c r="V20"/>
  <c r="U20"/>
  <c r="U36"/>
  <c r="T20"/>
  <c r="T36"/>
  <c r="S20"/>
  <c r="S36"/>
  <c r="R20"/>
  <c r="R36"/>
  <c r="Q20"/>
  <c r="Q36"/>
  <c r="P20"/>
  <c r="P36"/>
  <c r="O20"/>
  <c r="O36"/>
  <c r="N20"/>
  <c r="N36"/>
  <c r="U17"/>
  <c r="V17"/>
  <c r="X17"/>
  <c r="Y17"/>
  <c r="AF17"/>
  <c r="AG17"/>
  <c r="P17"/>
  <c r="Q17"/>
  <c r="AH30" l="1"/>
  <c r="AH36" s="1"/>
  <c r="V36"/>
  <c r="AD30"/>
  <c r="AD36" s="1"/>
  <c r="G11" s="1"/>
  <c r="AE36"/>
</calcChain>
</file>

<file path=xl/sharedStrings.xml><?xml version="1.0" encoding="utf-8"?>
<sst xmlns="http://schemas.openxmlformats.org/spreadsheetml/2006/main" count="144" uniqueCount="96">
  <si>
    <t>основной долг (номинал)</t>
  </si>
  <si>
    <t xml:space="preserve">                                                      </t>
  </si>
  <si>
    <t>тыс.руб.</t>
  </si>
  <si>
    <t>Регистрационный код обязательства</t>
  </si>
  <si>
    <t>в т.ч. просроченная</t>
  </si>
  <si>
    <t>штраф</t>
  </si>
  <si>
    <t xml:space="preserve">Остаток задолженности </t>
  </si>
  <si>
    <t>Форма обеспе чения обяза тель ства</t>
  </si>
  <si>
    <t>Дата  возникно вения долгового обязатель ства</t>
  </si>
  <si>
    <t>общая сумма обязательств</t>
  </si>
  <si>
    <t xml:space="preserve">Задолженность на начало текущего года </t>
  </si>
  <si>
    <t>в т.ч.просроченная</t>
  </si>
  <si>
    <t>Итого по разделу 1</t>
  </si>
  <si>
    <t>Итого по разделу 2</t>
  </si>
  <si>
    <t>Итого по разделу 3</t>
  </si>
  <si>
    <t>Итого по разделу 4</t>
  </si>
  <si>
    <t>Всего</t>
  </si>
  <si>
    <t>по состоянию на</t>
  </si>
  <si>
    <t xml:space="preserve">    (наименование муниципального образования)</t>
  </si>
  <si>
    <t>Администрация г.Саянска</t>
  </si>
  <si>
    <t>Доходы м.б.</t>
  </si>
  <si>
    <t>городской округ "городСаянск"</t>
  </si>
  <si>
    <t>Бюджетный кредит,договор № 1 о предоставлении бюджетного кредита  от 01.06.2012г.</t>
  </si>
  <si>
    <t>04-2-12/0057</t>
  </si>
  <si>
    <t>25.12.2013 -10000; 25.12.2014-16861</t>
  </si>
  <si>
    <t>Бюджетный кредит,договор № 21 о предоставлении бюджетного кредита  от 26.08.2013г.</t>
  </si>
  <si>
    <t>04-2-13/0059</t>
  </si>
  <si>
    <t>Вид долгового обязательства,  дата и номер договора заимствования, предоставления гарантии</t>
  </si>
  <si>
    <t>Информация о долговых обязательствах</t>
  </si>
  <si>
    <t>Установлено нормативным правовым актом представительного органа местного самоуправления о местном бюджете на текущий финансовый год:</t>
  </si>
  <si>
    <t>Верхний предел долга по  муниципальным гарантиям по состоянию на 1 января__0_тыс.руб.</t>
  </si>
  <si>
    <t>Порядковый номер</t>
  </si>
  <si>
    <t>Дата регистрации</t>
  </si>
  <si>
    <t xml:space="preserve">Основание возникновения долгового обязательства </t>
  </si>
  <si>
    <t xml:space="preserve">Наименование заемщика </t>
  </si>
  <si>
    <t>Наименование кредитора</t>
  </si>
  <si>
    <t>Дата исполнения долгового обязательства</t>
  </si>
  <si>
    <t xml:space="preserve">плановая </t>
  </si>
  <si>
    <t xml:space="preserve">фактическая </t>
  </si>
  <si>
    <t xml:space="preserve">Объем долгового обязательства                            </t>
  </si>
  <si>
    <t>Стоимость обслуживания долгового обязательства (в %)</t>
  </si>
  <si>
    <t>Начислено</t>
  </si>
  <si>
    <t>Исполнено</t>
  </si>
  <si>
    <t>Общая сумма обязательств</t>
  </si>
  <si>
    <t>проценты</t>
  </si>
  <si>
    <t>Списано</t>
  </si>
  <si>
    <t>1. Муниципальные  ценные бумаги</t>
  </si>
  <si>
    <t>2. Бюджетные кредиты, привлеченные в  местный бюджет  от других бюджетов бюджетной системы Российской Федерации</t>
  </si>
  <si>
    <t xml:space="preserve">3.Кредиты,полученные муниципальным образованием  от кредитных организаций, иностранных банков и международных финансовых организаций </t>
  </si>
  <si>
    <t>4. муниципальные гарантии</t>
  </si>
  <si>
    <t>1.</t>
  </si>
  <si>
    <t>2.</t>
  </si>
  <si>
    <t>3.</t>
  </si>
  <si>
    <t>Министерство финансов Иркутской области</t>
  </si>
  <si>
    <t>Распоряжение правительства Иркутской области от 28 мая 2012 года № 275-рп</t>
  </si>
  <si>
    <t xml:space="preserve"> Распоряжение правительства Иркутской области от 23 августа 2013 года № 330-рп</t>
  </si>
  <si>
    <t xml:space="preserve">АКБ "Союз" </t>
  </si>
  <si>
    <t>4.</t>
  </si>
  <si>
    <t>Бюджетный кредит,договор № 96 о предоставлении бюджетного кредита  от 03.12.2013г.</t>
  </si>
  <si>
    <t xml:space="preserve"> Распоряжение правительства Иркутской области от 29 ноября 2013 года № 527-рп</t>
  </si>
  <si>
    <t>04-2-13/0061</t>
  </si>
  <si>
    <t>Бюджетный кредит,договор № 108 о предоставлении бюджетного кредита  от 24.12.2013г.</t>
  </si>
  <si>
    <t xml:space="preserve"> Распоряжение правительства Иркутской области от 23 декабря 2013 года № 598-рп</t>
  </si>
  <si>
    <t>04-2-13/0062</t>
  </si>
  <si>
    <t>25.12.2013 -1600; 25.12.2014-4880;25.12.2015-4880;25.08.2016-3306.</t>
  </si>
  <si>
    <t>25.12.2014-6031;25.12.2015-6031;02.12.2016-6032.</t>
  </si>
  <si>
    <t>25.12.2014-1425;25.12.2015-1425;23.12.2016-1425.</t>
  </si>
  <si>
    <t>5.</t>
  </si>
  <si>
    <t>04-2-14/0064</t>
  </si>
  <si>
    <t>Бюджетный кредит,договор № 15 о предоставлении бюджетного кредита  от 10.06.2014г.</t>
  </si>
  <si>
    <t xml:space="preserve"> Распоряжение правительства Иркутской области от 09 июня 2014 года № 430-рп</t>
  </si>
  <si>
    <t>25.12.2014-3713;25.12.2015-6365;25.12.2016-6364;09.06.2017-2652.</t>
  </si>
  <si>
    <t>6.</t>
  </si>
  <si>
    <t>04-2-14/0065</t>
  </si>
  <si>
    <t>Бюджетный кредит,договор № 49 о предоставлении бюджетного кредита  от 06.11.2014г.</t>
  </si>
  <si>
    <t xml:space="preserve"> Распоряжение правительства Иркутской области от 28 октября 2014 года № 868-рп</t>
  </si>
  <si>
    <t>25.12.2015-500;23.12.2016-500;03.11.2017-499.</t>
  </si>
  <si>
    <t>7.</t>
  </si>
  <si>
    <t>04-2-14/0066</t>
  </si>
  <si>
    <t>Бюджетный кредит,договор № 55 о предоставлении бюджетного кредита  от 13.11.2014г.</t>
  </si>
  <si>
    <t xml:space="preserve"> Распоряжение правительства Иркутской области от 12 ноября 2014 года № 901-рп</t>
  </si>
  <si>
    <t>25.12.2015-6000;23.12.2016-6000;10.11.2017-6000.</t>
  </si>
  <si>
    <t>8.</t>
  </si>
  <si>
    <t>04-2-14/0067</t>
  </si>
  <si>
    <t>Бюджетный кредит,договор № 83 о предоставлении бюджетного кредита  от 12.12.2014г.</t>
  </si>
  <si>
    <t xml:space="preserve"> Распоряжение правительства Иркутской области от 08 декабря 2014 года № 981-рп</t>
  </si>
  <si>
    <t>25.12.2015-2848;23.12.2016-2848;11.12.2017-2848.</t>
  </si>
  <si>
    <t>12.12.2014г.</t>
  </si>
  <si>
    <t>04-3-14/0068</t>
  </si>
  <si>
    <t>Кредит, кредитный договор № 005/2014-РЛОО-30  об открытии кредитной линии от 20.11.2014г.</t>
  </si>
  <si>
    <t>Муниципальный контракт № 0134300084414000342--0227365-01 от 20.11.2014г.</t>
  </si>
  <si>
    <t xml:space="preserve"> ___01.12.2015г.___</t>
  </si>
  <si>
    <t>решением Думы городского округа "город Саянск"  от 19.11.2015г. № 61-67-15-81 "О внесении изменений и дополнений в решение Думы городского округа муниципального образования "город Саянск" от 12.12.2014г. № 61-67-14-62 "О местном бюджете на 2015год и на плановый период 2016 и 2017 годов"</t>
  </si>
  <si>
    <t>Верхний предел муниципального долга по состоянию на 1 января 2016__г.  _144154_тыс.руб.</t>
  </si>
  <si>
    <t>Предельный объем расходов на обслуживание муниципального долга__1573_тыс. руб.</t>
  </si>
  <si>
    <t>Объем муниципального долга по состоянию на _01.12.2015_г.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</si>
</sst>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8"/>
      <name val="Arial Cyr"/>
      <family val="2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7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/>
    <xf numFmtId="0" fontId="4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" fillId="0" borderId="0" xfId="0" applyFont="1" applyFill="1" applyBorder="1" applyAlignment="1"/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9" fillId="0" borderId="0" xfId="0" applyFont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/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2" fontId="6" fillId="0" borderId="1" xfId="0" applyNumberFormat="1" applyFont="1" applyBorder="1" applyAlignment="1" applyProtection="1">
      <alignment horizontal="center"/>
    </xf>
    <xf numFmtId="0" fontId="9" fillId="0" borderId="3" xfId="0" applyFont="1" applyFill="1" applyBorder="1" applyAlignment="1"/>
    <xf numFmtId="0" fontId="9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/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2" fontId="6" fillId="3" borderId="5" xfId="0" applyNumberFormat="1" applyFont="1" applyFill="1" applyBorder="1" applyAlignment="1">
      <alignment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/>
      <protection locked="0"/>
    </xf>
    <xf numFmtId="0" fontId="9" fillId="0" borderId="3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9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2" fontId="6" fillId="0" borderId="0" xfId="0" applyNumberFormat="1" applyFont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AM37"/>
  <sheetViews>
    <sheetView tabSelected="1" topLeftCell="A31" zoomScale="75" zoomScaleNormal="100" workbookViewId="0">
      <selection activeCell="I53" sqref="I53"/>
    </sheetView>
  </sheetViews>
  <sheetFormatPr defaultRowHeight="12.2"/>
  <cols>
    <col min="2" max="2" width="12" customWidth="1"/>
    <col min="3" max="3" width="9.6640625" customWidth="1"/>
    <col min="4" max="4" width="11.44140625" customWidth="1"/>
    <col min="5" max="5" width="10.5546875" customWidth="1"/>
    <col min="6" max="7" width="13.88671875" customWidth="1"/>
    <col min="8" max="8" width="12.44140625" customWidth="1"/>
    <col min="9" max="9" width="11.33203125" customWidth="1"/>
    <col min="10" max="10" width="9.33203125" customWidth="1"/>
    <col min="11" max="11" width="10.5546875" customWidth="1"/>
    <col min="12" max="12" width="11.44140625" customWidth="1"/>
    <col min="13" max="13" width="7.6640625" customWidth="1"/>
    <col min="14" max="14" width="10.88671875" customWidth="1"/>
    <col min="15" max="15" width="8.6640625" customWidth="1"/>
    <col min="16" max="16" width="6" customWidth="1"/>
    <col min="17" max="17" width="9.5546875" customWidth="1"/>
    <col min="18" max="18" width="8.5546875" customWidth="1"/>
    <col min="19" max="19" width="9.44140625" customWidth="1"/>
    <col min="20" max="20" width="9.5546875" customWidth="1"/>
    <col min="21" max="21" width="7.33203125" customWidth="1"/>
    <col min="22" max="22" width="9.6640625" customWidth="1"/>
    <col min="23" max="23" width="8.88671875" customWidth="1"/>
    <col min="24" max="24" width="6.6640625" customWidth="1"/>
    <col min="25" max="25" width="8.33203125" customWidth="1"/>
    <col min="26" max="26" width="8.88671875" customWidth="1"/>
    <col min="27" max="27" width="9.44140625" customWidth="1"/>
    <col min="28" max="28" width="7.33203125" customWidth="1"/>
    <col min="29" max="29" width="8.33203125" customWidth="1"/>
    <col min="30" max="30" width="11" customWidth="1"/>
    <col min="31" max="31" width="9.33203125" customWidth="1"/>
    <col min="32" max="32" width="6.88671875" customWidth="1"/>
    <col min="33" max="33" width="9.88671875" customWidth="1"/>
    <col min="34" max="34" width="9" customWidth="1"/>
    <col min="35" max="35" width="6.109375" customWidth="1"/>
    <col min="36" max="36" width="3" customWidth="1"/>
    <col min="37" max="37" width="7.33203125" customWidth="1"/>
  </cols>
  <sheetData>
    <row r="1" spans="1:39">
      <c r="AC1" s="73"/>
      <c r="AD1" s="73"/>
      <c r="AE1" s="73"/>
      <c r="AF1" s="73"/>
      <c r="AG1" s="73"/>
    </row>
    <row r="2" spans="1:39" ht="26.25" customHeight="1">
      <c r="AC2" s="63"/>
      <c r="AD2" s="63"/>
      <c r="AE2" s="63"/>
      <c r="AF2" s="63"/>
      <c r="AG2" s="63"/>
    </row>
    <row r="3" spans="1:39" ht="15.9">
      <c r="A3" s="22"/>
      <c r="B3" s="22"/>
      <c r="C3" s="22"/>
      <c r="D3" s="22"/>
      <c r="E3" s="22"/>
      <c r="F3" s="23" t="s">
        <v>28</v>
      </c>
      <c r="G3" s="23"/>
      <c r="H3" s="22"/>
      <c r="I3" s="22"/>
      <c r="J3" s="93" t="s">
        <v>21</v>
      </c>
      <c r="K3" s="93"/>
      <c r="L3" s="93"/>
      <c r="M3" s="93"/>
      <c r="N3" s="93"/>
      <c r="O3" s="93"/>
      <c r="P3" s="93"/>
      <c r="Q3" s="93"/>
      <c r="R3" s="93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J3" s="2"/>
      <c r="AK3" s="2"/>
      <c r="AL3" s="2"/>
      <c r="AM3" s="2"/>
    </row>
    <row r="4" spans="1:39" ht="15.9">
      <c r="A4" s="22"/>
      <c r="B4" s="22"/>
      <c r="C4" s="22"/>
      <c r="D4" s="22"/>
      <c r="E4" s="22"/>
      <c r="F4" s="22"/>
      <c r="G4" s="22"/>
      <c r="H4" s="22"/>
      <c r="I4" s="22"/>
      <c r="J4" s="94" t="s">
        <v>18</v>
      </c>
      <c r="K4" s="94"/>
      <c r="L4" s="94"/>
      <c r="M4" s="94"/>
      <c r="N4" s="94"/>
      <c r="O4" s="94"/>
      <c r="P4" s="94"/>
      <c r="Q4" s="94"/>
      <c r="R4" s="94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9" ht="15.9">
      <c r="A5" s="22"/>
      <c r="B5" s="22"/>
      <c r="C5" s="23"/>
      <c r="D5" s="22"/>
      <c r="E5" s="22"/>
      <c r="F5" s="22" t="s">
        <v>17</v>
      </c>
      <c r="G5" s="22"/>
      <c r="H5" s="22"/>
      <c r="I5" s="62" t="s">
        <v>91</v>
      </c>
      <c r="J5" s="6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9" ht="15.9">
      <c r="A6" s="24" t="s">
        <v>29</v>
      </c>
      <c r="B6" s="24"/>
      <c r="C6" s="2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9" ht="38.299999999999997" customHeight="1">
      <c r="A7" s="77" t="s">
        <v>92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9" ht="15.9">
      <c r="A8" s="25" t="s">
        <v>93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9" ht="13.75" customHeight="1">
      <c r="A9" s="78" t="s">
        <v>30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9" s="1" customFormat="1" ht="18" customHeight="1">
      <c r="A10" s="78" t="s">
        <v>94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26"/>
      <c r="P10" s="26"/>
      <c r="Q10" s="26"/>
      <c r="R10" s="26"/>
      <c r="S10" s="25"/>
      <c r="T10" s="25"/>
      <c r="U10" s="25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</row>
    <row r="11" spans="1:39" ht="15.9">
      <c r="A11" s="25" t="s">
        <v>95</v>
      </c>
      <c r="B11" s="25"/>
      <c r="C11" s="25"/>
      <c r="D11" s="25"/>
      <c r="E11" s="25"/>
      <c r="F11" s="25"/>
      <c r="G11" s="95">
        <f>AD36</f>
        <v>112932.439</v>
      </c>
      <c r="H11" s="95"/>
      <c r="I11" s="27" t="s">
        <v>2</v>
      </c>
      <c r="J11" s="25"/>
      <c r="K11" s="22"/>
      <c r="L11" s="22"/>
      <c r="M11" s="22"/>
      <c r="N11" s="27"/>
      <c r="O11" s="27"/>
      <c r="P11" s="27"/>
      <c r="Q11" s="27"/>
      <c r="R11" s="27"/>
      <c r="S11" s="27"/>
      <c r="T11" s="27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9" ht="16.5" thickBot="1">
      <c r="A12" s="22"/>
      <c r="B12" s="22"/>
      <c r="C12" s="22"/>
      <c r="D12" s="22"/>
      <c r="E12" s="22" t="s">
        <v>1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74" t="s">
        <v>2</v>
      </c>
      <c r="AH12" s="74"/>
    </row>
    <row r="13" spans="1:39" ht="23.2" customHeight="1">
      <c r="A13" s="88" t="s">
        <v>31</v>
      </c>
      <c r="B13" s="70" t="s">
        <v>32</v>
      </c>
      <c r="C13" s="70" t="s">
        <v>3</v>
      </c>
      <c r="D13" s="70" t="s">
        <v>27</v>
      </c>
      <c r="E13" s="70" t="s">
        <v>33</v>
      </c>
      <c r="F13" s="70" t="s">
        <v>34</v>
      </c>
      <c r="G13" s="70" t="s">
        <v>35</v>
      </c>
      <c r="H13" s="70" t="s">
        <v>8</v>
      </c>
      <c r="I13" s="70" t="s">
        <v>36</v>
      </c>
      <c r="J13" s="91"/>
      <c r="K13" s="70" t="s">
        <v>39</v>
      </c>
      <c r="L13" s="70" t="s">
        <v>40</v>
      </c>
      <c r="M13" s="70" t="s">
        <v>7</v>
      </c>
      <c r="N13" s="81" t="s">
        <v>10</v>
      </c>
      <c r="O13" s="82"/>
      <c r="P13" s="82"/>
      <c r="Q13" s="82"/>
      <c r="R13" s="82"/>
      <c r="S13" s="68" t="s">
        <v>41</v>
      </c>
      <c r="T13" s="68"/>
      <c r="U13" s="68"/>
      <c r="V13" s="68" t="s">
        <v>42</v>
      </c>
      <c r="W13" s="68"/>
      <c r="X13" s="68"/>
      <c r="Y13" s="68"/>
      <c r="Z13" s="68"/>
      <c r="AA13" s="68" t="s">
        <v>45</v>
      </c>
      <c r="AB13" s="68"/>
      <c r="AC13" s="68"/>
      <c r="AD13" s="64" t="s">
        <v>6</v>
      </c>
      <c r="AE13" s="64"/>
      <c r="AF13" s="64"/>
      <c r="AG13" s="64"/>
      <c r="AH13" s="65"/>
      <c r="AI13" s="7"/>
      <c r="AJ13" s="7"/>
    </row>
    <row r="14" spans="1:39">
      <c r="A14" s="89"/>
      <c r="B14" s="71"/>
      <c r="C14" s="71"/>
      <c r="D14" s="71"/>
      <c r="E14" s="72"/>
      <c r="F14" s="72"/>
      <c r="G14" s="72"/>
      <c r="H14" s="71"/>
      <c r="I14" s="92"/>
      <c r="J14" s="92"/>
      <c r="K14" s="90"/>
      <c r="L14" s="80"/>
      <c r="M14" s="80"/>
      <c r="N14" s="83"/>
      <c r="O14" s="83"/>
      <c r="P14" s="83"/>
      <c r="Q14" s="83"/>
      <c r="R14" s="83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6"/>
      <c r="AE14" s="66"/>
      <c r="AF14" s="66"/>
      <c r="AG14" s="66"/>
      <c r="AH14" s="67"/>
      <c r="AI14" s="8"/>
      <c r="AJ14" s="8"/>
    </row>
    <row r="15" spans="1:39" ht="28.55" customHeight="1">
      <c r="A15" s="89"/>
      <c r="B15" s="71"/>
      <c r="C15" s="71"/>
      <c r="D15" s="71"/>
      <c r="E15" s="72"/>
      <c r="F15" s="72"/>
      <c r="G15" s="72"/>
      <c r="H15" s="71"/>
      <c r="I15" s="92"/>
      <c r="J15" s="92"/>
      <c r="K15" s="90"/>
      <c r="L15" s="80"/>
      <c r="M15" s="80"/>
      <c r="N15" s="75" t="s">
        <v>9</v>
      </c>
      <c r="O15" s="75"/>
      <c r="P15" s="75"/>
      <c r="Q15" s="75" t="s">
        <v>4</v>
      </c>
      <c r="R15" s="75"/>
      <c r="S15" s="76" t="s">
        <v>9</v>
      </c>
      <c r="T15" s="76"/>
      <c r="U15" s="76"/>
      <c r="V15" s="75" t="s">
        <v>9</v>
      </c>
      <c r="W15" s="75"/>
      <c r="X15" s="75"/>
      <c r="Y15" s="75" t="s">
        <v>11</v>
      </c>
      <c r="Z15" s="75"/>
      <c r="AA15" s="76" t="s">
        <v>9</v>
      </c>
      <c r="AB15" s="76"/>
      <c r="AC15" s="76"/>
      <c r="AD15" s="75" t="s">
        <v>43</v>
      </c>
      <c r="AE15" s="75"/>
      <c r="AF15" s="75"/>
      <c r="AG15" s="75" t="s">
        <v>4</v>
      </c>
      <c r="AH15" s="79"/>
      <c r="AI15" s="8"/>
      <c r="AJ15" s="8"/>
    </row>
    <row r="16" spans="1:39" ht="81.8" customHeight="1">
      <c r="A16" s="89"/>
      <c r="B16" s="71"/>
      <c r="C16" s="71"/>
      <c r="D16" s="71"/>
      <c r="E16" s="72"/>
      <c r="F16" s="72"/>
      <c r="G16" s="72"/>
      <c r="H16" s="71"/>
      <c r="I16" s="28" t="s">
        <v>37</v>
      </c>
      <c r="J16" s="28" t="s">
        <v>38</v>
      </c>
      <c r="K16" s="90"/>
      <c r="L16" s="80"/>
      <c r="M16" s="80"/>
      <c r="N16" s="31" t="s">
        <v>0</v>
      </c>
      <c r="O16" s="31" t="s">
        <v>44</v>
      </c>
      <c r="P16" s="32" t="s">
        <v>5</v>
      </c>
      <c r="Q16" s="31" t="s">
        <v>0</v>
      </c>
      <c r="R16" s="31" t="s">
        <v>44</v>
      </c>
      <c r="S16" s="31" t="s">
        <v>0</v>
      </c>
      <c r="T16" s="31" t="s">
        <v>44</v>
      </c>
      <c r="U16" s="31" t="s">
        <v>5</v>
      </c>
      <c r="V16" s="31" t="s">
        <v>0</v>
      </c>
      <c r="W16" s="31" t="s">
        <v>44</v>
      </c>
      <c r="X16" s="31" t="s">
        <v>5</v>
      </c>
      <c r="Y16" s="31" t="s">
        <v>0</v>
      </c>
      <c r="Z16" s="31" t="s">
        <v>44</v>
      </c>
      <c r="AA16" s="31" t="s">
        <v>0</v>
      </c>
      <c r="AB16" s="31" t="s">
        <v>44</v>
      </c>
      <c r="AC16" s="31" t="s">
        <v>5</v>
      </c>
      <c r="AD16" s="31" t="s">
        <v>0</v>
      </c>
      <c r="AE16" s="31" t="s">
        <v>44</v>
      </c>
      <c r="AF16" s="31" t="s">
        <v>5</v>
      </c>
      <c r="AG16" s="31" t="s">
        <v>0</v>
      </c>
      <c r="AH16" s="33" t="s">
        <v>44</v>
      </c>
      <c r="AI16" s="5"/>
      <c r="AJ16" s="4"/>
    </row>
    <row r="17" spans="1:38" ht="15.9">
      <c r="A17" s="34">
        <v>1</v>
      </c>
      <c r="B17" s="35">
        <v>2</v>
      </c>
      <c r="C17" s="36">
        <v>3</v>
      </c>
      <c r="D17" s="36">
        <v>4</v>
      </c>
      <c r="E17" s="36">
        <v>5</v>
      </c>
      <c r="F17" s="36">
        <v>6</v>
      </c>
      <c r="G17" s="36">
        <v>7</v>
      </c>
      <c r="H17" s="36">
        <v>8</v>
      </c>
      <c r="I17" s="36">
        <v>9</v>
      </c>
      <c r="J17" s="36">
        <v>10</v>
      </c>
      <c r="K17" s="36">
        <v>11</v>
      </c>
      <c r="L17" s="36">
        <v>12</v>
      </c>
      <c r="M17" s="36">
        <v>13</v>
      </c>
      <c r="N17" s="29">
        <v>14</v>
      </c>
      <c r="O17" s="29">
        <v>15</v>
      </c>
      <c r="P17" s="29">
        <f>O17+1</f>
        <v>16</v>
      </c>
      <c r="Q17" s="29">
        <f>P17+1</f>
        <v>17</v>
      </c>
      <c r="R17" s="29">
        <v>18</v>
      </c>
      <c r="S17" s="29">
        <v>19</v>
      </c>
      <c r="T17" s="29">
        <v>20</v>
      </c>
      <c r="U17" s="29">
        <f t="shared" ref="U17:AG17" si="0">T17+1</f>
        <v>21</v>
      </c>
      <c r="V17" s="29">
        <f t="shared" si="0"/>
        <v>22</v>
      </c>
      <c r="W17" s="29">
        <v>23</v>
      </c>
      <c r="X17" s="29">
        <f t="shared" si="0"/>
        <v>24</v>
      </c>
      <c r="Y17" s="29">
        <f t="shared" si="0"/>
        <v>25</v>
      </c>
      <c r="Z17" s="29">
        <v>26</v>
      </c>
      <c r="AA17" s="29">
        <v>27</v>
      </c>
      <c r="AB17" s="29">
        <v>28</v>
      </c>
      <c r="AC17" s="29">
        <v>29</v>
      </c>
      <c r="AD17" s="29">
        <v>30</v>
      </c>
      <c r="AE17" s="29">
        <v>31</v>
      </c>
      <c r="AF17" s="29">
        <f t="shared" si="0"/>
        <v>32</v>
      </c>
      <c r="AG17" s="29">
        <f t="shared" si="0"/>
        <v>33</v>
      </c>
      <c r="AH17" s="30">
        <v>34</v>
      </c>
      <c r="AI17" s="6"/>
      <c r="AJ17" s="6"/>
    </row>
    <row r="18" spans="1:38" ht="15.9">
      <c r="A18" s="85" t="s">
        <v>46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/>
      <c r="AJ18" s="9"/>
      <c r="AK18" s="9"/>
    </row>
    <row r="19" spans="1:38" ht="15.9">
      <c r="A19" s="37"/>
      <c r="B19" s="38"/>
      <c r="C19" s="11"/>
      <c r="D19" s="11"/>
      <c r="E19" s="12"/>
      <c r="F19" s="12"/>
      <c r="G19" s="12"/>
      <c r="H19" s="13"/>
      <c r="I19" s="13"/>
      <c r="J19" s="14"/>
      <c r="K19" s="15"/>
      <c r="L19" s="18"/>
      <c r="M19" s="12"/>
      <c r="N19" s="15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9">
        <f>N19+S19-V19-AA19</f>
        <v>0</v>
      </c>
      <c r="AE19" s="39">
        <f>O19+T19-W19-AB19</f>
        <v>0</v>
      </c>
      <c r="AF19" s="39">
        <f>P19+U19-X19-AC19</f>
        <v>0</v>
      </c>
      <c r="AG19" s="17"/>
      <c r="AH19" s="19"/>
      <c r="AI19" s="3"/>
      <c r="AJ19" s="3"/>
      <c r="AK19" s="3"/>
    </row>
    <row r="20" spans="1:38" ht="15.9">
      <c r="A20" s="40" t="s">
        <v>12</v>
      </c>
      <c r="B20" s="41"/>
      <c r="C20" s="41"/>
      <c r="D20" s="41"/>
      <c r="E20" s="41"/>
      <c r="F20" s="41"/>
      <c r="G20" s="41"/>
      <c r="H20" s="42"/>
      <c r="I20" s="42"/>
      <c r="J20" s="29"/>
      <c r="K20" s="29"/>
      <c r="L20" s="29"/>
      <c r="M20" s="29"/>
      <c r="N20" s="43">
        <f t="shared" ref="N20:AH20" si="1">SUM(N19)</f>
        <v>0</v>
      </c>
      <c r="O20" s="43">
        <f t="shared" si="1"/>
        <v>0</v>
      </c>
      <c r="P20" s="43">
        <f t="shared" si="1"/>
        <v>0</v>
      </c>
      <c r="Q20" s="43">
        <f t="shared" si="1"/>
        <v>0</v>
      </c>
      <c r="R20" s="43">
        <f t="shared" si="1"/>
        <v>0</v>
      </c>
      <c r="S20" s="43">
        <f t="shared" si="1"/>
        <v>0</v>
      </c>
      <c r="T20" s="43">
        <f t="shared" si="1"/>
        <v>0</v>
      </c>
      <c r="U20" s="43">
        <f t="shared" si="1"/>
        <v>0</v>
      </c>
      <c r="V20" s="43">
        <f t="shared" si="1"/>
        <v>0</v>
      </c>
      <c r="W20" s="43">
        <f t="shared" si="1"/>
        <v>0</v>
      </c>
      <c r="X20" s="43">
        <f t="shared" si="1"/>
        <v>0</v>
      </c>
      <c r="Y20" s="43">
        <f t="shared" si="1"/>
        <v>0</v>
      </c>
      <c r="Z20" s="43">
        <f t="shared" si="1"/>
        <v>0</v>
      </c>
      <c r="AA20" s="43">
        <f t="shared" si="1"/>
        <v>0</v>
      </c>
      <c r="AB20" s="43">
        <f t="shared" si="1"/>
        <v>0</v>
      </c>
      <c r="AC20" s="43">
        <f t="shared" si="1"/>
        <v>0</v>
      </c>
      <c r="AD20" s="43">
        <f t="shared" si="1"/>
        <v>0</v>
      </c>
      <c r="AE20" s="43">
        <f t="shared" si="1"/>
        <v>0</v>
      </c>
      <c r="AF20" s="43">
        <f t="shared" si="1"/>
        <v>0</v>
      </c>
      <c r="AG20" s="43">
        <f t="shared" si="1"/>
        <v>0</v>
      </c>
      <c r="AH20" s="44">
        <f t="shared" si="1"/>
        <v>0</v>
      </c>
      <c r="AI20" s="10"/>
      <c r="AJ20" s="3"/>
      <c r="AK20" s="3"/>
    </row>
    <row r="21" spans="1:38" ht="15.9">
      <c r="A21" s="85" t="s">
        <v>47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7"/>
      <c r="AI21" s="3"/>
      <c r="AJ21" s="3"/>
      <c r="AK21" s="3"/>
    </row>
    <row r="22" spans="1:38" ht="155.30000000000001" customHeight="1">
      <c r="A22" s="34" t="s">
        <v>50</v>
      </c>
      <c r="B22" s="13">
        <v>41068</v>
      </c>
      <c r="C22" s="45" t="s">
        <v>23</v>
      </c>
      <c r="D22" s="11" t="s">
        <v>22</v>
      </c>
      <c r="E22" s="11" t="s">
        <v>54</v>
      </c>
      <c r="F22" s="11" t="s">
        <v>19</v>
      </c>
      <c r="G22" s="11" t="s">
        <v>53</v>
      </c>
      <c r="H22" s="13">
        <v>41068</v>
      </c>
      <c r="I22" s="13" t="s">
        <v>24</v>
      </c>
      <c r="J22" s="14"/>
      <c r="K22" s="15">
        <v>26861</v>
      </c>
      <c r="L22" s="18">
        <v>5.3330000000000002E-2</v>
      </c>
      <c r="M22" s="45" t="s">
        <v>20</v>
      </c>
      <c r="N22" s="15">
        <v>16861</v>
      </c>
      <c r="O22" s="16">
        <v>0</v>
      </c>
      <c r="P22" s="16">
        <v>0</v>
      </c>
      <c r="Q22" s="16">
        <v>16861</v>
      </c>
      <c r="R22" s="1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7">
        <f>N22+S22-V22-AA22</f>
        <v>16861</v>
      </c>
      <c r="AE22" s="47">
        <f t="shared" ref="AD22:AF23" si="2">O22+T22-W22-AB22</f>
        <v>0</v>
      </c>
      <c r="AF22" s="47">
        <f>P22+U22-X22-AC22</f>
        <v>0</v>
      </c>
      <c r="AG22" s="46">
        <v>16861</v>
      </c>
      <c r="AH22" s="48">
        <f t="shared" ref="AH22:AH29" si="3">AE22</f>
        <v>0</v>
      </c>
      <c r="AI22" s="3"/>
      <c r="AJ22" s="3"/>
      <c r="AK22" s="3"/>
    </row>
    <row r="23" spans="1:38" ht="183.05" customHeight="1">
      <c r="A23" s="34" t="s">
        <v>51</v>
      </c>
      <c r="B23" s="13">
        <v>41512</v>
      </c>
      <c r="C23" s="45" t="s">
        <v>26</v>
      </c>
      <c r="D23" s="11" t="s">
        <v>25</v>
      </c>
      <c r="E23" s="11" t="s">
        <v>55</v>
      </c>
      <c r="F23" s="11" t="s">
        <v>19</v>
      </c>
      <c r="G23" s="11" t="s">
        <v>53</v>
      </c>
      <c r="H23" s="13">
        <v>41512</v>
      </c>
      <c r="I23" s="13" t="s">
        <v>64</v>
      </c>
      <c r="J23" s="14"/>
      <c r="K23" s="15">
        <v>14666</v>
      </c>
      <c r="L23" s="18">
        <v>5.5E-2</v>
      </c>
      <c r="M23" s="45" t="s">
        <v>20</v>
      </c>
      <c r="N23" s="15">
        <v>13066</v>
      </c>
      <c r="O23" s="16">
        <v>714.21799999999996</v>
      </c>
      <c r="P23" s="16">
        <v>0</v>
      </c>
      <c r="Q23" s="16">
        <v>4880</v>
      </c>
      <c r="R23" s="16">
        <v>714.21799999999996</v>
      </c>
      <c r="S23" s="46">
        <v>0</v>
      </c>
      <c r="T23" s="46">
        <v>32.548000000000002</v>
      </c>
      <c r="U23" s="46">
        <v>0</v>
      </c>
      <c r="V23" s="46">
        <v>1500</v>
      </c>
      <c r="W23" s="46">
        <v>61.603999999999999</v>
      </c>
      <c r="X23" s="46">
        <v>0</v>
      </c>
      <c r="Y23" s="46">
        <v>1500</v>
      </c>
      <c r="Z23" s="46">
        <v>61.603999999999999</v>
      </c>
      <c r="AA23" s="46">
        <v>0</v>
      </c>
      <c r="AB23" s="46">
        <v>0</v>
      </c>
      <c r="AC23" s="46">
        <v>0</v>
      </c>
      <c r="AD23" s="47">
        <f t="shared" si="2"/>
        <v>11566</v>
      </c>
      <c r="AE23" s="47">
        <f>O23+T23-W23-AB23</f>
        <v>685.16199999999992</v>
      </c>
      <c r="AF23" s="47">
        <f t="shared" si="2"/>
        <v>0</v>
      </c>
      <c r="AG23" s="46">
        <v>3380</v>
      </c>
      <c r="AH23" s="48">
        <f t="shared" si="3"/>
        <v>685.16199999999992</v>
      </c>
      <c r="AI23" s="3"/>
      <c r="AJ23" s="3"/>
      <c r="AK23" s="3"/>
    </row>
    <row r="24" spans="1:38" ht="185.95" customHeight="1">
      <c r="A24" s="34" t="s">
        <v>52</v>
      </c>
      <c r="B24" s="13">
        <v>41611</v>
      </c>
      <c r="C24" s="45" t="s">
        <v>60</v>
      </c>
      <c r="D24" s="11" t="s">
        <v>58</v>
      </c>
      <c r="E24" s="11" t="s">
        <v>59</v>
      </c>
      <c r="F24" s="11" t="s">
        <v>19</v>
      </c>
      <c r="G24" s="11" t="s">
        <v>53</v>
      </c>
      <c r="H24" s="13">
        <v>41611</v>
      </c>
      <c r="I24" s="13" t="s">
        <v>65</v>
      </c>
      <c r="J24" s="14"/>
      <c r="K24" s="15">
        <v>18094</v>
      </c>
      <c r="L24" s="18">
        <v>5.5E-2</v>
      </c>
      <c r="M24" s="45" t="s">
        <v>20</v>
      </c>
      <c r="N24" s="15">
        <v>18094</v>
      </c>
      <c r="O24" s="16">
        <v>0</v>
      </c>
      <c r="P24" s="16">
        <v>0</v>
      </c>
      <c r="Q24" s="16">
        <v>6031.3</v>
      </c>
      <c r="R24" s="1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7">
        <f t="shared" ref="AD24:AF25" si="4">N24+S24-V24-AA24</f>
        <v>18094</v>
      </c>
      <c r="AE24" s="47">
        <f t="shared" si="4"/>
        <v>0</v>
      </c>
      <c r="AF24" s="47">
        <f t="shared" si="4"/>
        <v>0</v>
      </c>
      <c r="AG24" s="46">
        <v>6031.3</v>
      </c>
      <c r="AH24" s="48">
        <f t="shared" si="3"/>
        <v>0</v>
      </c>
      <c r="AI24" s="3"/>
      <c r="AJ24" s="3"/>
      <c r="AK24" s="3"/>
    </row>
    <row r="25" spans="1:38" ht="93.05" customHeight="1">
      <c r="A25" s="34" t="s">
        <v>57</v>
      </c>
      <c r="B25" s="13">
        <v>41632</v>
      </c>
      <c r="C25" s="45" t="s">
        <v>63</v>
      </c>
      <c r="D25" s="11" t="s">
        <v>61</v>
      </c>
      <c r="E25" s="11" t="s">
        <v>62</v>
      </c>
      <c r="F25" s="11" t="s">
        <v>19</v>
      </c>
      <c r="G25" s="11" t="s">
        <v>53</v>
      </c>
      <c r="H25" s="13">
        <v>41632</v>
      </c>
      <c r="I25" s="13" t="s">
        <v>66</v>
      </c>
      <c r="J25" s="14"/>
      <c r="K25" s="15">
        <v>4275</v>
      </c>
      <c r="L25" s="18">
        <v>5.5E-2</v>
      </c>
      <c r="M25" s="45" t="s">
        <v>20</v>
      </c>
      <c r="N25" s="15">
        <v>4275</v>
      </c>
      <c r="O25" s="16">
        <v>0</v>
      </c>
      <c r="P25" s="16">
        <v>0</v>
      </c>
      <c r="Q25" s="16">
        <v>1425</v>
      </c>
      <c r="R25" s="1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7">
        <f t="shared" si="4"/>
        <v>4275</v>
      </c>
      <c r="AE25" s="47">
        <f t="shared" si="4"/>
        <v>0</v>
      </c>
      <c r="AF25" s="47">
        <f t="shared" si="4"/>
        <v>0</v>
      </c>
      <c r="AG25" s="46">
        <v>1425</v>
      </c>
      <c r="AH25" s="48">
        <f t="shared" si="3"/>
        <v>0</v>
      </c>
      <c r="AI25" s="3"/>
      <c r="AJ25" s="3"/>
      <c r="AK25" s="3"/>
    </row>
    <row r="26" spans="1:38" ht="93.05" customHeight="1">
      <c r="A26" s="34" t="s">
        <v>67</v>
      </c>
      <c r="B26" s="13">
        <v>41800</v>
      </c>
      <c r="C26" s="45" t="s">
        <v>68</v>
      </c>
      <c r="D26" s="11" t="s">
        <v>69</v>
      </c>
      <c r="E26" s="11" t="s">
        <v>70</v>
      </c>
      <c r="F26" s="11" t="s">
        <v>19</v>
      </c>
      <c r="G26" s="11" t="s">
        <v>53</v>
      </c>
      <c r="H26" s="13">
        <v>41800</v>
      </c>
      <c r="I26" s="13" t="s">
        <v>71</v>
      </c>
      <c r="J26" s="14"/>
      <c r="K26" s="15">
        <v>19094</v>
      </c>
      <c r="L26" s="18">
        <v>5.5E-2</v>
      </c>
      <c r="M26" s="45" t="s">
        <v>20</v>
      </c>
      <c r="N26" s="15">
        <v>19094</v>
      </c>
      <c r="O26" s="16">
        <v>586.46500000000003</v>
      </c>
      <c r="P26" s="16">
        <v>0</v>
      </c>
      <c r="Q26" s="16">
        <v>3712.7</v>
      </c>
      <c r="R26" s="16">
        <v>586.46500000000003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7">
        <f>N26+S26-V26-AA26</f>
        <v>19094</v>
      </c>
      <c r="AE26" s="47">
        <f t="shared" ref="AE26:AF28" si="5">O26+T26-W26-AB26</f>
        <v>586.46500000000003</v>
      </c>
      <c r="AF26" s="47">
        <f t="shared" si="5"/>
        <v>0</v>
      </c>
      <c r="AG26" s="46">
        <v>3712.7</v>
      </c>
      <c r="AH26" s="48">
        <f t="shared" si="3"/>
        <v>586.46500000000003</v>
      </c>
      <c r="AI26" s="3"/>
      <c r="AJ26" s="3"/>
      <c r="AK26" s="3"/>
    </row>
    <row r="27" spans="1:38" ht="93.05" customHeight="1">
      <c r="A27" s="34" t="s">
        <v>72</v>
      </c>
      <c r="B27" s="13">
        <v>41949</v>
      </c>
      <c r="C27" s="45" t="s">
        <v>73</v>
      </c>
      <c r="D27" s="11" t="s">
        <v>74</v>
      </c>
      <c r="E27" s="11" t="s">
        <v>75</v>
      </c>
      <c r="F27" s="11" t="s">
        <v>19</v>
      </c>
      <c r="G27" s="11" t="s">
        <v>53</v>
      </c>
      <c r="H27" s="13">
        <v>41949</v>
      </c>
      <c r="I27" s="13" t="s">
        <v>76</v>
      </c>
      <c r="J27" s="14"/>
      <c r="K27" s="15">
        <v>1498.663</v>
      </c>
      <c r="L27" s="18">
        <v>5.5E-2</v>
      </c>
      <c r="M27" s="45" t="s">
        <v>20</v>
      </c>
      <c r="N27" s="15">
        <v>1498.4390000000001</v>
      </c>
      <c r="O27" s="16">
        <v>12.646000000000001</v>
      </c>
      <c r="P27" s="16">
        <v>0</v>
      </c>
      <c r="Q27" s="16">
        <v>0</v>
      </c>
      <c r="R27" s="16">
        <v>12.646000000000001</v>
      </c>
      <c r="S27" s="46">
        <v>0</v>
      </c>
      <c r="T27" s="46">
        <v>0</v>
      </c>
      <c r="U27" s="46">
        <v>0</v>
      </c>
      <c r="V27" s="46">
        <v>0</v>
      </c>
      <c r="W27" s="46">
        <v>12.646000000000001</v>
      </c>
      <c r="X27" s="46">
        <v>0</v>
      </c>
      <c r="Y27" s="46">
        <v>0</v>
      </c>
      <c r="Z27" s="46">
        <v>12.646000000000001</v>
      </c>
      <c r="AA27" s="46">
        <v>0</v>
      </c>
      <c r="AB27" s="46">
        <v>0</v>
      </c>
      <c r="AC27" s="46">
        <v>0</v>
      </c>
      <c r="AD27" s="47">
        <f>N27+S27-V27-AA27</f>
        <v>1498.4390000000001</v>
      </c>
      <c r="AE27" s="47">
        <f t="shared" si="5"/>
        <v>0</v>
      </c>
      <c r="AF27" s="47">
        <f t="shared" si="5"/>
        <v>0</v>
      </c>
      <c r="AG27" s="46">
        <v>0</v>
      </c>
      <c r="AH27" s="48">
        <f t="shared" si="3"/>
        <v>0</v>
      </c>
      <c r="AI27" s="3"/>
      <c r="AJ27" s="3"/>
      <c r="AK27" s="3"/>
    </row>
    <row r="28" spans="1:38" ht="187.5" customHeight="1">
      <c r="A28" s="34" t="s">
        <v>77</v>
      </c>
      <c r="B28" s="13">
        <v>41956</v>
      </c>
      <c r="C28" s="45" t="s">
        <v>78</v>
      </c>
      <c r="D28" s="11" t="s">
        <v>79</v>
      </c>
      <c r="E28" s="11" t="s">
        <v>80</v>
      </c>
      <c r="F28" s="11" t="s">
        <v>19</v>
      </c>
      <c r="G28" s="11" t="s">
        <v>53</v>
      </c>
      <c r="H28" s="13">
        <v>41956</v>
      </c>
      <c r="I28" s="13" t="s">
        <v>81</v>
      </c>
      <c r="J28" s="14"/>
      <c r="K28" s="15">
        <v>18000</v>
      </c>
      <c r="L28" s="18">
        <v>5.5E-2</v>
      </c>
      <c r="M28" s="45" t="s">
        <v>20</v>
      </c>
      <c r="N28" s="15">
        <v>18000</v>
      </c>
      <c r="O28" s="16">
        <v>0</v>
      </c>
      <c r="P28" s="16">
        <v>0</v>
      </c>
      <c r="Q28" s="16">
        <v>0</v>
      </c>
      <c r="R28" s="1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7">
        <f>N28+S28-V28-AA28</f>
        <v>18000</v>
      </c>
      <c r="AE28" s="47">
        <f t="shared" si="5"/>
        <v>0</v>
      </c>
      <c r="AF28" s="47">
        <f t="shared" si="5"/>
        <v>0</v>
      </c>
      <c r="AG28" s="46">
        <v>0</v>
      </c>
      <c r="AH28" s="48">
        <f t="shared" si="3"/>
        <v>0</v>
      </c>
      <c r="AI28" s="3"/>
      <c r="AJ28" s="3"/>
      <c r="AK28" s="3"/>
    </row>
    <row r="29" spans="1:38" ht="194.2" customHeight="1">
      <c r="A29" s="34" t="s">
        <v>82</v>
      </c>
      <c r="B29" s="13">
        <v>41985</v>
      </c>
      <c r="C29" s="45" t="s">
        <v>83</v>
      </c>
      <c r="D29" s="11" t="s">
        <v>84</v>
      </c>
      <c r="E29" s="11" t="s">
        <v>85</v>
      </c>
      <c r="F29" s="11" t="s">
        <v>19</v>
      </c>
      <c r="G29" s="11" t="s">
        <v>53</v>
      </c>
      <c r="H29" s="13">
        <v>41985</v>
      </c>
      <c r="I29" s="13" t="s">
        <v>86</v>
      </c>
      <c r="J29" s="14"/>
      <c r="K29" s="15">
        <v>8544</v>
      </c>
      <c r="L29" s="18">
        <v>5.5E-2</v>
      </c>
      <c r="M29" s="45" t="s">
        <v>20</v>
      </c>
      <c r="N29" s="15">
        <v>8544</v>
      </c>
      <c r="O29" s="16">
        <v>0</v>
      </c>
      <c r="P29" s="16">
        <v>0</v>
      </c>
      <c r="Q29" s="16">
        <v>0</v>
      </c>
      <c r="R29" s="16">
        <v>0</v>
      </c>
      <c r="S29" s="46">
        <v>0</v>
      </c>
      <c r="T29" s="46">
        <v>25.748999999999999</v>
      </c>
      <c r="U29" s="46">
        <v>0</v>
      </c>
      <c r="V29" s="46">
        <v>0</v>
      </c>
      <c r="W29" s="46">
        <v>25.748999999999999</v>
      </c>
      <c r="X29" s="46">
        <v>0</v>
      </c>
      <c r="Y29" s="46">
        <v>0</v>
      </c>
      <c r="Z29" s="46">
        <v>25.748999999999999</v>
      </c>
      <c r="AA29" s="46">
        <v>0</v>
      </c>
      <c r="AB29" s="46">
        <v>0</v>
      </c>
      <c r="AC29" s="46">
        <v>0</v>
      </c>
      <c r="AD29" s="47">
        <f>N29+S29-V29-AA29</f>
        <v>8544</v>
      </c>
      <c r="AE29" s="47">
        <f>O29+T29-W29-AB29</f>
        <v>0</v>
      </c>
      <c r="AF29" s="47">
        <f>P29+U29-X29-AC29</f>
        <v>0</v>
      </c>
      <c r="AG29" s="46">
        <v>0</v>
      </c>
      <c r="AH29" s="48">
        <f t="shared" si="3"/>
        <v>0</v>
      </c>
      <c r="AI29" s="3"/>
      <c r="AJ29" s="3"/>
      <c r="AK29" s="3"/>
    </row>
    <row r="30" spans="1:38" ht="17.7">
      <c r="A30" s="49" t="s">
        <v>13</v>
      </c>
      <c r="B30" s="50"/>
      <c r="C30" s="50"/>
      <c r="D30" s="50"/>
      <c r="E30" s="50"/>
      <c r="F30" s="50"/>
      <c r="G30" s="50"/>
      <c r="H30" s="50"/>
      <c r="I30" s="50"/>
      <c r="J30" s="50"/>
      <c r="K30" s="43">
        <f>SUM(K22:K29)</f>
        <v>111032.663</v>
      </c>
      <c r="L30" s="29"/>
      <c r="M30" s="29"/>
      <c r="N30" s="43">
        <f t="shared" ref="N30:AA30" si="6">SUM(N22:N29)</f>
        <v>99432.438999999998</v>
      </c>
      <c r="O30" s="43">
        <f t="shared" si="6"/>
        <v>1313.329</v>
      </c>
      <c r="P30" s="43">
        <f t="shared" si="6"/>
        <v>0</v>
      </c>
      <c r="Q30" s="43">
        <f t="shared" si="6"/>
        <v>32910</v>
      </c>
      <c r="R30" s="43">
        <f t="shared" si="6"/>
        <v>1313.329</v>
      </c>
      <c r="S30" s="43">
        <f t="shared" si="6"/>
        <v>0</v>
      </c>
      <c r="T30" s="43">
        <f t="shared" si="6"/>
        <v>58.296999999999997</v>
      </c>
      <c r="U30" s="43">
        <f t="shared" si="6"/>
        <v>0</v>
      </c>
      <c r="V30" s="43">
        <f t="shared" si="6"/>
        <v>1500</v>
      </c>
      <c r="W30" s="43">
        <f t="shared" si="6"/>
        <v>99.998999999999995</v>
      </c>
      <c r="X30" s="43">
        <f t="shared" si="6"/>
        <v>0</v>
      </c>
      <c r="Y30" s="43">
        <f t="shared" si="6"/>
        <v>1500</v>
      </c>
      <c r="Z30" s="43">
        <f t="shared" si="6"/>
        <v>99.998999999999995</v>
      </c>
      <c r="AA30" s="43">
        <f t="shared" si="6"/>
        <v>0</v>
      </c>
      <c r="AB30" s="43">
        <f t="shared" ref="AB30:AH30" si="7">SUM(AB22:AB29)</f>
        <v>0</v>
      </c>
      <c r="AC30" s="43">
        <f t="shared" si="7"/>
        <v>0</v>
      </c>
      <c r="AD30" s="43">
        <f t="shared" si="7"/>
        <v>97932.438999999998</v>
      </c>
      <c r="AE30" s="43">
        <f t="shared" si="7"/>
        <v>1271.627</v>
      </c>
      <c r="AF30" s="43">
        <f t="shared" si="7"/>
        <v>0</v>
      </c>
      <c r="AG30" s="43">
        <f t="shared" si="7"/>
        <v>31410</v>
      </c>
      <c r="AH30" s="43">
        <f t="shared" si="7"/>
        <v>1271.627</v>
      </c>
      <c r="AK30" s="20"/>
      <c r="AL30" s="21"/>
    </row>
    <row r="31" spans="1:38" ht="14.95" customHeight="1">
      <c r="A31" s="40" t="s">
        <v>48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51"/>
      <c r="AK31" s="20"/>
      <c r="AL31" s="21"/>
    </row>
    <row r="32" spans="1:38" ht="181.55" customHeight="1">
      <c r="A32" s="34" t="s">
        <v>50</v>
      </c>
      <c r="B32" s="13" t="s">
        <v>87</v>
      </c>
      <c r="C32" s="45" t="s">
        <v>88</v>
      </c>
      <c r="D32" s="52" t="s">
        <v>89</v>
      </c>
      <c r="E32" s="52" t="s">
        <v>90</v>
      </c>
      <c r="F32" s="11" t="s">
        <v>19</v>
      </c>
      <c r="G32" s="11" t="s">
        <v>56</v>
      </c>
      <c r="H32" s="52" t="s">
        <v>87</v>
      </c>
      <c r="I32" s="53">
        <v>42364</v>
      </c>
      <c r="J32" s="13"/>
      <c r="K32" s="15">
        <v>15000</v>
      </c>
      <c r="L32" s="18">
        <v>8.8999999999999996E-2</v>
      </c>
      <c r="M32" s="45" t="s">
        <v>20</v>
      </c>
      <c r="N32" s="15">
        <v>15000</v>
      </c>
      <c r="O32" s="16">
        <v>0</v>
      </c>
      <c r="P32" s="16">
        <v>0</v>
      </c>
      <c r="Q32" s="16">
        <v>0</v>
      </c>
      <c r="R32" s="16">
        <v>0</v>
      </c>
      <c r="S32" s="46">
        <v>0</v>
      </c>
      <c r="T32" s="46">
        <v>1221.6199999999999</v>
      </c>
      <c r="U32" s="46">
        <v>0</v>
      </c>
      <c r="V32" s="46">
        <v>0</v>
      </c>
      <c r="W32" s="46">
        <v>1221.6199999999999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7">
        <f>N32+S32-V32-AA32</f>
        <v>15000</v>
      </c>
      <c r="AE32" s="47">
        <f>O32+T32-W32-AB32</f>
        <v>0</v>
      </c>
      <c r="AF32" s="47">
        <f>P32+U32-X32-AC32</f>
        <v>0</v>
      </c>
      <c r="AG32" s="46">
        <v>0</v>
      </c>
      <c r="AH32" s="48">
        <v>0</v>
      </c>
      <c r="AK32" s="20"/>
      <c r="AL32" s="21"/>
    </row>
    <row r="33" spans="1:38" ht="17.7">
      <c r="A33" s="49" t="s">
        <v>14</v>
      </c>
      <c r="B33" s="50"/>
      <c r="C33" s="50"/>
      <c r="D33" s="50"/>
      <c r="E33" s="50"/>
      <c r="F33" s="50"/>
      <c r="G33" s="50"/>
      <c r="H33" s="50"/>
      <c r="I33" s="50"/>
      <c r="J33" s="50"/>
      <c r="K33" s="54">
        <f>K32</f>
        <v>15000</v>
      </c>
      <c r="L33" s="50"/>
      <c r="M33" s="50"/>
      <c r="N33" s="43">
        <f>N32</f>
        <v>15000</v>
      </c>
      <c r="O33" s="43">
        <f t="shared" ref="O33:AH33" si="8">O32</f>
        <v>0</v>
      </c>
      <c r="P33" s="43">
        <f t="shared" si="8"/>
        <v>0</v>
      </c>
      <c r="Q33" s="43">
        <f t="shared" si="8"/>
        <v>0</v>
      </c>
      <c r="R33" s="43">
        <f t="shared" si="8"/>
        <v>0</v>
      </c>
      <c r="S33" s="43">
        <f t="shared" si="8"/>
        <v>0</v>
      </c>
      <c r="T33" s="43">
        <v>1221.6199999999999</v>
      </c>
      <c r="U33" s="43">
        <f t="shared" si="8"/>
        <v>0</v>
      </c>
      <c r="V33" s="43">
        <f t="shared" si="8"/>
        <v>0</v>
      </c>
      <c r="W33" s="43">
        <v>1221.6199999999999</v>
      </c>
      <c r="X33" s="43">
        <f t="shared" si="8"/>
        <v>0</v>
      </c>
      <c r="Y33" s="43">
        <f t="shared" si="8"/>
        <v>0</v>
      </c>
      <c r="Z33" s="43">
        <f t="shared" si="8"/>
        <v>0</v>
      </c>
      <c r="AA33" s="43">
        <f t="shared" si="8"/>
        <v>0</v>
      </c>
      <c r="AB33" s="43">
        <f t="shared" si="8"/>
        <v>0</v>
      </c>
      <c r="AC33" s="43">
        <f t="shared" si="8"/>
        <v>0</v>
      </c>
      <c r="AD33" s="43">
        <f t="shared" si="8"/>
        <v>15000</v>
      </c>
      <c r="AE33" s="43">
        <f t="shared" si="8"/>
        <v>0</v>
      </c>
      <c r="AF33" s="43">
        <f t="shared" si="8"/>
        <v>0</v>
      </c>
      <c r="AG33" s="43">
        <f t="shared" si="8"/>
        <v>0</v>
      </c>
      <c r="AH33" s="43">
        <f t="shared" si="8"/>
        <v>0</v>
      </c>
      <c r="AK33" s="20"/>
      <c r="AL33" s="21"/>
    </row>
    <row r="34" spans="1:38" ht="15.9">
      <c r="A34" s="40" t="s">
        <v>49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51"/>
    </row>
    <row r="35" spans="1:38" ht="15.9">
      <c r="A35" s="49" t="s">
        <v>15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5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4">
        <v>0</v>
      </c>
    </row>
    <row r="36" spans="1:38" ht="16.5" thickBot="1">
      <c r="A36" s="56" t="s">
        <v>16</v>
      </c>
      <c r="B36" s="57"/>
      <c r="C36" s="57"/>
      <c r="D36" s="57"/>
      <c r="E36" s="57"/>
      <c r="F36" s="57"/>
      <c r="G36" s="57"/>
      <c r="H36" s="57"/>
      <c r="I36" s="57"/>
      <c r="J36" s="57"/>
      <c r="K36" s="58">
        <f>K30+K33</f>
        <v>126032.663</v>
      </c>
      <c r="L36" s="57"/>
      <c r="M36" s="57"/>
      <c r="N36" s="59">
        <f t="shared" ref="N36:AH36" si="9">SUM(N35,N33,N30,N20)</f>
        <v>114432.439</v>
      </c>
      <c r="O36" s="59">
        <f t="shared" si="9"/>
        <v>1313.329</v>
      </c>
      <c r="P36" s="59">
        <f t="shared" si="9"/>
        <v>0</v>
      </c>
      <c r="Q36" s="59">
        <f t="shared" si="9"/>
        <v>32910</v>
      </c>
      <c r="R36" s="59">
        <f t="shared" si="9"/>
        <v>1313.329</v>
      </c>
      <c r="S36" s="59">
        <f t="shared" si="9"/>
        <v>0</v>
      </c>
      <c r="T36" s="59">
        <f t="shared" si="9"/>
        <v>1279.9169999999999</v>
      </c>
      <c r="U36" s="59">
        <f t="shared" si="9"/>
        <v>0</v>
      </c>
      <c r="V36" s="59">
        <f t="shared" si="9"/>
        <v>1500</v>
      </c>
      <c r="W36" s="59">
        <f t="shared" si="9"/>
        <v>1321.6189999999999</v>
      </c>
      <c r="X36" s="59">
        <f t="shared" si="9"/>
        <v>0</v>
      </c>
      <c r="Y36" s="59">
        <f t="shared" si="9"/>
        <v>1500</v>
      </c>
      <c r="Z36" s="59">
        <f t="shared" si="9"/>
        <v>99.998999999999995</v>
      </c>
      <c r="AA36" s="59">
        <f t="shared" si="9"/>
        <v>0</v>
      </c>
      <c r="AB36" s="59">
        <f t="shared" si="9"/>
        <v>0</v>
      </c>
      <c r="AC36" s="59">
        <f t="shared" si="9"/>
        <v>0</v>
      </c>
      <c r="AD36" s="59">
        <f t="shared" si="9"/>
        <v>112932.439</v>
      </c>
      <c r="AE36" s="59">
        <f t="shared" si="9"/>
        <v>1271.627</v>
      </c>
      <c r="AF36" s="59">
        <f t="shared" si="9"/>
        <v>0</v>
      </c>
      <c r="AG36" s="59">
        <f t="shared" si="9"/>
        <v>31410</v>
      </c>
      <c r="AH36" s="60">
        <f t="shared" si="9"/>
        <v>1271.627</v>
      </c>
    </row>
    <row r="37" spans="1:38" ht="15.9">
      <c r="A37" s="22"/>
      <c r="B37" s="22"/>
      <c r="C37" s="61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</sheetData>
  <mergeCells count="38">
    <mergeCell ref="Q15:R15"/>
    <mergeCell ref="A21:AH21"/>
    <mergeCell ref="L13:L16"/>
    <mergeCell ref="J3:R3"/>
    <mergeCell ref="J4:R4"/>
    <mergeCell ref="I5:J5"/>
    <mergeCell ref="G11:H11"/>
    <mergeCell ref="H13:H16"/>
    <mergeCell ref="AC1:AG1"/>
    <mergeCell ref="AG12:AH12"/>
    <mergeCell ref="V15:X15"/>
    <mergeCell ref="AA15:AC15"/>
    <mergeCell ref="A7:Q7"/>
    <mergeCell ref="G13:G16"/>
    <mergeCell ref="A10:N10"/>
    <mergeCell ref="AG15:AH15"/>
    <mergeCell ref="M13:M16"/>
    <mergeCell ref="N13:R14"/>
    <mergeCell ref="A9:U9"/>
    <mergeCell ref="V13:Z14"/>
    <mergeCell ref="AD15:AF15"/>
    <mergeCell ref="S15:U15"/>
    <mergeCell ref="Y15:Z15"/>
    <mergeCell ref="A13:A16"/>
    <mergeCell ref="AC2:AG2"/>
    <mergeCell ref="AD13:AH14"/>
    <mergeCell ref="AA13:AC14"/>
    <mergeCell ref="D13:D16"/>
    <mergeCell ref="E13:E16"/>
    <mergeCell ref="A18:AH18"/>
    <mergeCell ref="B13:B16"/>
    <mergeCell ref="K13:K16"/>
    <mergeCell ref="S13:U14"/>
    <mergeCell ref="N15:P15"/>
    <mergeCell ref="C13:C16"/>
    <mergeCell ref="D37:Q37"/>
    <mergeCell ref="F13:F16"/>
    <mergeCell ref="I13:J15"/>
  </mergeCells>
  <phoneticPr fontId="3" type="noConversion"/>
  <pageMargins left="0" right="0" top="0.59055118110236227" bottom="0" header="0.51181102362204722" footer="0.51181102362204722"/>
  <pageSetup paperSize="9" scale="45" orientation="landscape" r:id="rId1"/>
  <headerFooter alignWithMargins="0"/>
  <rowBreaks count="1" manualBreakCount="1">
    <brk id="2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k223n</dc:creator>
  <cp:lastModifiedBy>Иванова</cp:lastModifiedBy>
  <cp:lastPrinted>2015-12-02T05:28:09Z</cp:lastPrinted>
  <dcterms:created xsi:type="dcterms:W3CDTF">2000-10-03T09:28:13Z</dcterms:created>
  <dcterms:modified xsi:type="dcterms:W3CDTF">2015-12-02T05:45:27Z</dcterms:modified>
</cp:coreProperties>
</file>