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(2)'!$A$1:$E$133</definedName>
    <definedName name="_xlnm.Print_Area" localSheetId="1">грбс!$A$1:$E$147</definedName>
  </definedNames>
  <calcPr calcId="125725"/>
</workbook>
</file>

<file path=xl/calcChain.xml><?xml version="1.0" encoding="utf-8"?>
<calcChain xmlns="http://schemas.openxmlformats.org/spreadsheetml/2006/main">
  <c r="D23" i="3"/>
  <c r="C23"/>
  <c r="E26"/>
  <c r="C36"/>
  <c r="C35"/>
  <c r="E35" s="1"/>
  <c r="E29" i="4" l="1"/>
  <c r="D26"/>
  <c r="C26"/>
  <c r="D51" i="3" l="1"/>
  <c r="D50" s="1"/>
  <c r="C51"/>
  <c r="E40" i="4"/>
  <c r="D48" i="3"/>
  <c r="C48"/>
  <c r="D47"/>
  <c r="C47"/>
  <c r="D36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8"/>
  <c r="C18"/>
  <c r="D11"/>
  <c r="C11"/>
  <c r="D6"/>
  <c r="D41" s="1"/>
  <c r="C6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2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41" l="1"/>
  <c r="E6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C21" l="1"/>
  <c r="C52" s="1"/>
  <c r="E46"/>
  <c r="E45"/>
  <c r="E41" i="4"/>
  <c r="E37" i="3"/>
  <c r="D6"/>
  <c r="E7"/>
  <c r="D12"/>
  <c r="E12" s="1"/>
  <c r="E13"/>
  <c r="D21"/>
  <c r="E28"/>
  <c r="D52" l="1"/>
  <c r="E52" s="1"/>
  <c r="E21"/>
  <c r="E6"/>
</calcChain>
</file>

<file path=xl/sharedStrings.xml><?xml version="1.0" encoding="utf-8"?>
<sst xmlns="http://schemas.openxmlformats.org/spreadsheetml/2006/main" count="168" uniqueCount="98">
  <si>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</si>
  <si>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</si>
  <si>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</si>
  <si>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</si>
  <si>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</si>
  <si>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</si>
  <si>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</si>
  <si>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</si>
  <si>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</si>
  <si>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</si>
  <si>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</si>
  <si>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</si>
  <si>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</si>
  <si>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</si>
  <si>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</si>
  <si>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</si>
  <si>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</si>
  <si>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</si>
  <si>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</si>
  <si>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</si>
  <si>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</si>
  <si>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</si>
  <si>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</si>
  <si>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</si>
  <si>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</si>
  <si>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</si>
  <si>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</si>
  <si>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</si>
  <si>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</si>
  <si>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</si>
  <si>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</si>
  <si>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</si>
  <si>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</si>
  <si>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</si>
  <si>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</si>
  <si>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</si>
  <si>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</si>
  <si>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</si>
  <si>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</si>
  <si>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</si>
  <si>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</si>
  <si>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</si>
  <si>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</si>
  <si>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</si>
  <si>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</si>
  <si>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</si>
  <si>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</si>
  <si>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</si>
  <si>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</si>
  <si>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</si>
  <si>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</si>
  <si>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</si>
  <si>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</si>
  <si>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</si>
  <si>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</si>
  <si>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</si>
  <si>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</si>
  <si>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</si>
  <si>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</si>
  <si>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</si>
  <si>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</si>
  <si>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</si>
  <si>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</si>
  <si>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</si>
  <si>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</si>
  <si>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</si>
  <si>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</si>
  <si>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</si>
  <si>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</si>
  <si>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</si>
  <si>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</si>
  <si>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</si>
  <si>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</si>
  <si>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</si>
  <si>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</si>
  <si>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</si>
  <si>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</si>
  <si>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</si>
  <si>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</si>
  <si>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</si>
  <si>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</si>
  <si>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</si>
  <si>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</si>
  <si>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</si>
  <si>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</si>
  <si>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</si>
  <si>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</si>
  <si>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</si>
  <si>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</si>
  <si>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</si>
  <si>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</si>
  <si>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</si>
  <si>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</si>
  <si>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</si>
  <si>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</si>
  <si>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</si>
  <si>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Информация об исполнении муниципальных программ и подпрограмм городского округа г. Саянск на 01.05.2017г.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</si>
  <si>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01.05.2017г.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</si>
</sst>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0"/>
  <sheetViews>
    <sheetView showGridLines="0" tabSelected="1" topLeftCell="A37" zoomScaleNormal="100" zoomScaleSheetLayoutView="130" workbookViewId="0">
      <selection activeCell="B138" sqref="B136:B138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96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1</v>
      </c>
      <c r="B5" s="1" t="s">
        <v>2</v>
      </c>
      <c r="C5" s="2" t="s">
        <v>91</v>
      </c>
      <c r="D5" s="2" t="s">
        <v>3</v>
      </c>
      <c r="E5" s="2" t="s">
        <v>4</v>
      </c>
    </row>
    <row r="6" spans="1:5" s="14" customFormat="1" ht="28.8">
      <c r="A6" s="12">
        <v>1</v>
      </c>
      <c r="B6" s="13" t="s">
        <v>22</v>
      </c>
      <c r="C6" s="4">
        <f>C7+C8+C9+C10</f>
        <v>548519</v>
      </c>
      <c r="D6" s="4">
        <f>D7+D8+D9+D10</f>
        <v>179191.21</v>
      </c>
      <c r="E6" s="4">
        <f>D6/C6*100</f>
        <v>32.668186516784289</v>
      </c>
    </row>
    <row r="7" spans="1:5" ht="14.4" outlineLevel="1">
      <c r="A7" s="6" t="s">
        <v>5</v>
      </c>
      <c r="B7" s="7" t="s">
        <v>23</v>
      </c>
      <c r="C7" s="2">
        <v>223675</v>
      </c>
      <c r="D7" s="2">
        <v>79029.45</v>
      </c>
      <c r="E7" s="2">
        <f>D7/C7*100</f>
        <v>35.332267799262326</v>
      </c>
    </row>
    <row r="8" spans="1:5" ht="14.4" outlineLevel="1">
      <c r="A8" s="6" t="s">
        <v>6</v>
      </c>
      <c r="B8" s="7" t="s">
        <v>24</v>
      </c>
      <c r="C8" s="2">
        <v>268866</v>
      </c>
      <c r="D8" s="2">
        <v>83579.759999999995</v>
      </c>
      <c r="E8" s="2">
        <f t="shared" ref="E8:E10" si="0">D8/C8*100</f>
        <v>31.086027984200303</v>
      </c>
    </row>
    <row r="9" spans="1:5" ht="14.4" outlineLevel="1">
      <c r="A9" s="6" t="s">
        <v>7</v>
      </c>
      <c r="B9" s="7" t="s">
        <v>25</v>
      </c>
      <c r="C9" s="2">
        <v>24467</v>
      </c>
      <c r="D9" s="2">
        <v>7267</v>
      </c>
      <c r="E9" s="2">
        <f t="shared" si="0"/>
        <v>29.701230228471005</v>
      </c>
    </row>
    <row r="10" spans="1:5" ht="28.8" outlineLevel="1">
      <c r="A10" s="6" t="s">
        <v>26</v>
      </c>
      <c r="B10" s="7" t="s">
        <v>27</v>
      </c>
      <c r="C10" s="2">
        <v>31511</v>
      </c>
      <c r="D10" s="2">
        <v>9315</v>
      </c>
      <c r="E10" s="2">
        <f t="shared" si="0"/>
        <v>29.561105645647551</v>
      </c>
    </row>
    <row r="11" spans="1:5" s="14" customFormat="1" ht="14.4">
      <c r="A11" s="12" t="s">
        <v>8</v>
      </c>
      <c r="B11" s="13" t="s">
        <v>28</v>
      </c>
      <c r="C11" s="4">
        <f>C12+C13+C14+C15+C16+C17</f>
        <v>66439</v>
      </c>
      <c r="D11" s="4">
        <f>D12+D13+D14+D15+D16+D17</f>
        <v>21342.62</v>
      </c>
      <c r="E11" s="4">
        <f>D11/C11*100</f>
        <v>32.123632203976577</v>
      </c>
    </row>
    <row r="12" spans="1:5" ht="14.4" outlineLevel="1">
      <c r="A12" s="6" t="s">
        <v>9</v>
      </c>
      <c r="B12" s="7" t="s">
        <v>29</v>
      </c>
      <c r="C12" s="2">
        <v>23518</v>
      </c>
      <c r="D12" s="2">
        <v>7474</v>
      </c>
      <c r="E12" s="2">
        <f>D12/C12*100</f>
        <v>31.779913257930097</v>
      </c>
    </row>
    <row r="13" spans="1:5" ht="14.4" outlineLevel="1">
      <c r="A13" s="6" t="s">
        <v>10</v>
      </c>
      <c r="B13" s="7" t="s">
        <v>30</v>
      </c>
      <c r="C13" s="2">
        <v>13823</v>
      </c>
      <c r="D13" s="2">
        <v>4185</v>
      </c>
      <c r="E13" s="2">
        <f t="shared" ref="E13:E19" si="1">D13/C13*100</f>
        <v>30.275627577226359</v>
      </c>
    </row>
    <row r="14" spans="1:5" ht="14.4" outlineLevel="1">
      <c r="A14" s="6" t="s">
        <v>11</v>
      </c>
      <c r="B14" s="7" t="s">
        <v>31</v>
      </c>
      <c r="C14" s="2">
        <v>10984</v>
      </c>
      <c r="D14" s="2">
        <v>3935.62</v>
      </c>
      <c r="E14" s="2">
        <f t="shared" si="1"/>
        <v>35.830480699198837</v>
      </c>
    </row>
    <row r="15" spans="1:5" ht="14.4" outlineLevel="1">
      <c r="A15" s="6" t="s">
        <v>12</v>
      </c>
      <c r="B15" s="7" t="s">
        <v>32</v>
      </c>
      <c r="C15" s="2">
        <v>17508</v>
      </c>
      <c r="D15" s="2">
        <v>5577</v>
      </c>
      <c r="E15" s="2">
        <f t="shared" si="1"/>
        <v>31.854009595613437</v>
      </c>
    </row>
    <row r="16" spans="1:5" ht="39" customHeight="1" outlineLevel="1">
      <c r="A16" s="6" t="s">
        <v>13</v>
      </c>
      <c r="B16" s="7" t="s">
        <v>33</v>
      </c>
      <c r="C16" s="2">
        <v>502</v>
      </c>
      <c r="D16" s="2">
        <v>149</v>
      </c>
      <c r="E16" s="2">
        <f t="shared" si="1"/>
        <v>29.681274900398407</v>
      </c>
    </row>
    <row r="17" spans="1:5" ht="14.4" outlineLevel="1">
      <c r="A17" s="6" t="s">
        <v>14</v>
      </c>
      <c r="B17" s="7" t="s">
        <v>34</v>
      </c>
      <c r="C17" s="2">
        <v>104</v>
      </c>
      <c r="D17" s="2">
        <v>22</v>
      </c>
      <c r="E17" s="2">
        <f t="shared" si="1"/>
        <v>21.153846153846153</v>
      </c>
    </row>
    <row r="18" spans="1:5" ht="28.8" outlineLevel="1">
      <c r="A18" s="12" t="s">
        <v>15</v>
      </c>
      <c r="B18" s="13" t="s">
        <v>35</v>
      </c>
      <c r="C18" s="4">
        <f>C19</f>
        <v>29747</v>
      </c>
      <c r="D18" s="4">
        <f>D19</f>
        <v>10626</v>
      </c>
      <c r="E18" s="4">
        <f>D18/C18*100</f>
        <v>35.721249201600166</v>
      </c>
    </row>
    <row r="19" spans="1:5" ht="28.8" outlineLevel="1">
      <c r="A19" s="6" t="s">
        <v>16</v>
      </c>
      <c r="B19" s="7" t="s">
        <v>36</v>
      </c>
      <c r="C19" s="2">
        <v>29747</v>
      </c>
      <c r="D19" s="2">
        <v>10626</v>
      </c>
      <c r="E19" s="2">
        <f t="shared" si="1"/>
        <v>35.721249201600166</v>
      </c>
    </row>
    <row r="20" spans="1:5" ht="28.8" outlineLevel="1">
      <c r="A20" s="12" t="s">
        <v>17</v>
      </c>
      <c r="B20" s="13" t="s">
        <v>37</v>
      </c>
      <c r="C20" s="4">
        <v>5389</v>
      </c>
      <c r="D20" s="4">
        <v>0</v>
      </c>
      <c r="E20" s="4">
        <f>D20/C20*100</f>
        <v>0</v>
      </c>
    </row>
    <row r="21" spans="1:5" s="14" customFormat="1" ht="43.2">
      <c r="A21" s="12" t="s">
        <v>38</v>
      </c>
      <c r="B21" s="13" t="s">
        <v>39</v>
      </c>
      <c r="C21" s="4">
        <f>C22+C23+C24</f>
        <v>62802</v>
      </c>
      <c r="D21" s="4">
        <f>D22+D23+D24</f>
        <v>15991</v>
      </c>
      <c r="E21" s="4">
        <f>D21/C21*100</f>
        <v>25.462564886468584</v>
      </c>
    </row>
    <row r="22" spans="1:5" ht="14.4" outlineLevel="1">
      <c r="A22" s="6" t="s">
        <v>18</v>
      </c>
      <c r="B22" s="7" t="s">
        <v>40</v>
      </c>
      <c r="C22" s="2">
        <v>28980</v>
      </c>
      <c r="D22" s="2">
        <v>7311</v>
      </c>
      <c r="E22" s="2">
        <f t="shared" ref="E22:E24" si="2">D22/C22*100</f>
        <v>25.227743271221531</v>
      </c>
    </row>
    <row r="23" spans="1:5" ht="28.8" outlineLevel="1">
      <c r="A23" s="6" t="s">
        <v>19</v>
      </c>
      <c r="B23" s="7" t="s">
        <v>41</v>
      </c>
      <c r="C23" s="2">
        <v>33610</v>
      </c>
      <c r="D23" s="2">
        <v>8668</v>
      </c>
      <c r="E23" s="2">
        <f t="shared" si="2"/>
        <v>25.789943469205596</v>
      </c>
    </row>
    <row r="24" spans="1:5" ht="14.4" outlineLevel="1">
      <c r="A24" s="6" t="s">
        <v>20</v>
      </c>
      <c r="B24" s="7" t="s">
        <v>42</v>
      </c>
      <c r="C24" s="2">
        <v>212</v>
      </c>
      <c r="D24" s="2">
        <v>12</v>
      </c>
      <c r="E24" s="2">
        <f t="shared" si="2"/>
        <v>5.6603773584905666</v>
      </c>
    </row>
    <row r="25" spans="1:5" ht="28.8" outlineLevel="1">
      <c r="A25" s="12" t="s">
        <v>43</v>
      </c>
      <c r="B25" s="13" t="s">
        <v>44</v>
      </c>
      <c r="C25" s="4">
        <v>2996</v>
      </c>
      <c r="D25" s="4">
        <v>6</v>
      </c>
      <c r="E25" s="4">
        <f>D25/C25*100</f>
        <v>0.20026702269692925</v>
      </c>
    </row>
    <row r="26" spans="1:5" ht="43.2" outlineLevel="1">
      <c r="A26" s="12" t="s">
        <v>45</v>
      </c>
      <c r="B26" s="13" t="s">
        <v>46</v>
      </c>
      <c r="C26" s="4">
        <f>C27+C28+C29</f>
        <v>227</v>
      </c>
      <c r="D26" s="4">
        <f>D27+D28+D29</f>
        <v>0</v>
      </c>
      <c r="E26" s="4">
        <f>D26/C26*100</f>
        <v>0</v>
      </c>
    </row>
    <row r="27" spans="1:5" ht="43.2" outlineLevel="1">
      <c r="A27" s="6" t="s">
        <v>47</v>
      </c>
      <c r="B27" s="7" t="s">
        <v>48</v>
      </c>
      <c r="C27" s="2">
        <v>50</v>
      </c>
      <c r="D27" s="2">
        <v>0</v>
      </c>
      <c r="E27" s="2">
        <f t="shared" ref="E27:E29" si="3">D27/C27*100</f>
        <v>0</v>
      </c>
    </row>
    <row r="28" spans="1:5" ht="28.8" outlineLevel="1">
      <c r="A28" s="6" t="s">
        <v>81</v>
      </c>
      <c r="B28" s="7" t="s">
        <v>93</v>
      </c>
      <c r="C28" s="2">
        <v>25</v>
      </c>
      <c r="D28" s="2">
        <v>0</v>
      </c>
      <c r="E28" s="2">
        <f t="shared" si="3"/>
        <v>0</v>
      </c>
    </row>
    <row r="29" spans="1:5" ht="28.8" outlineLevel="1">
      <c r="A29" s="6" t="s">
        <v>92</v>
      </c>
      <c r="B29" s="7" t="s">
        <v>82</v>
      </c>
      <c r="C29" s="2">
        <v>152</v>
      </c>
      <c r="D29" s="2">
        <v>0</v>
      </c>
      <c r="E29" s="2">
        <f t="shared" si="3"/>
        <v>0</v>
      </c>
    </row>
    <row r="30" spans="1:5" ht="43.2" outlineLevel="1">
      <c r="A30" s="12" t="s">
        <v>66</v>
      </c>
      <c r="B30" s="13" t="s">
        <v>50</v>
      </c>
      <c r="C30" s="4">
        <v>287</v>
      </c>
      <c r="D30" s="4">
        <v>0</v>
      </c>
      <c r="E30" s="4">
        <f>D30/C30*100</f>
        <v>0</v>
      </c>
    </row>
    <row r="31" spans="1:5" s="14" customFormat="1" ht="28.8">
      <c r="A31" s="12" t="s">
        <v>49</v>
      </c>
      <c r="B31" s="13" t="s">
        <v>52</v>
      </c>
      <c r="C31" s="4">
        <v>8521</v>
      </c>
      <c r="D31" s="4">
        <v>2808</v>
      </c>
      <c r="E31" s="4">
        <f>D31/C31*100</f>
        <v>32.953878652740286</v>
      </c>
    </row>
    <row r="32" spans="1:5" ht="43.2" outlineLevel="1">
      <c r="A32" s="28" t="s">
        <v>67</v>
      </c>
      <c r="B32" s="29" t="s">
        <v>72</v>
      </c>
      <c r="C32" s="30">
        <f>C35+C34+C33</f>
        <v>21474</v>
      </c>
      <c r="D32" s="30">
        <f>D35+D34+D33</f>
        <v>5143</v>
      </c>
      <c r="E32" s="4">
        <f>D32/C32*100</f>
        <v>23.949892893731956</v>
      </c>
    </row>
    <row r="33" spans="1:8" ht="43.2" outlineLevel="1">
      <c r="A33" s="16" t="s">
        <v>68</v>
      </c>
      <c r="B33" s="7" t="s">
        <v>86</v>
      </c>
      <c r="C33" s="31">
        <v>758</v>
      </c>
      <c r="D33" s="31">
        <v>0</v>
      </c>
      <c r="E33" s="2">
        <f t="shared" ref="E33:E40" si="4">D33/C33*100</f>
        <v>0</v>
      </c>
    </row>
    <row r="34" spans="1:8" ht="28.8" outlineLevel="1">
      <c r="A34" s="16" t="s">
        <v>83</v>
      </c>
      <c r="B34" s="7" t="s">
        <v>84</v>
      </c>
      <c r="C34" s="31">
        <v>703</v>
      </c>
      <c r="D34" s="31">
        <v>300</v>
      </c>
      <c r="E34" s="2">
        <f t="shared" si="4"/>
        <v>42.674253200568991</v>
      </c>
    </row>
    <row r="35" spans="1:8" ht="43.2" outlineLevel="1">
      <c r="A35" s="6" t="s">
        <v>85</v>
      </c>
      <c r="B35" s="7" t="s">
        <v>54</v>
      </c>
      <c r="C35" s="2">
        <v>20013</v>
      </c>
      <c r="D35" s="2">
        <v>4843</v>
      </c>
      <c r="E35" s="2">
        <f t="shared" si="4"/>
        <v>24.199270474191774</v>
      </c>
    </row>
    <row r="36" spans="1:8" s="14" customFormat="1" ht="43.2">
      <c r="A36" s="12" t="s">
        <v>21</v>
      </c>
      <c r="B36" s="13" t="s">
        <v>57</v>
      </c>
      <c r="C36" s="4">
        <f>C37+C38+C39</f>
        <v>20162</v>
      </c>
      <c r="D36" s="4">
        <f>D37+D38+D39</f>
        <v>3578</v>
      </c>
      <c r="E36" s="4">
        <f>D36/C36*100</f>
        <v>17.746255331812318</v>
      </c>
    </row>
    <row r="37" spans="1:8" ht="43.2" outlineLevel="1">
      <c r="A37" s="6" t="s">
        <v>69</v>
      </c>
      <c r="B37" s="7" t="s">
        <v>55</v>
      </c>
      <c r="C37" s="2">
        <v>11804</v>
      </c>
      <c r="D37" s="2">
        <v>0</v>
      </c>
      <c r="E37" s="2">
        <f t="shared" si="4"/>
        <v>0</v>
      </c>
    </row>
    <row r="38" spans="1:8" ht="28.8" outlineLevel="1">
      <c r="A38" s="6" t="s">
        <v>70</v>
      </c>
      <c r="B38" s="7" t="s">
        <v>58</v>
      </c>
      <c r="C38" s="2">
        <v>247</v>
      </c>
      <c r="D38" s="2">
        <v>107</v>
      </c>
      <c r="E38" s="2">
        <f t="shared" si="4"/>
        <v>43.319838056680162</v>
      </c>
    </row>
    <row r="39" spans="1:8" ht="28.8" outlineLevel="1">
      <c r="A39" s="6" t="s">
        <v>71</v>
      </c>
      <c r="B39" s="7" t="s">
        <v>56</v>
      </c>
      <c r="C39" s="2">
        <v>8111</v>
      </c>
      <c r="D39" s="2">
        <v>3471</v>
      </c>
      <c r="E39" s="2">
        <f t="shared" si="4"/>
        <v>42.793736900505486</v>
      </c>
    </row>
    <row r="40" spans="1:8" ht="43.2" outlineLevel="1">
      <c r="A40" s="12" t="s">
        <v>89</v>
      </c>
      <c r="B40" s="13" t="s">
        <v>90</v>
      </c>
      <c r="C40" s="4">
        <v>1364</v>
      </c>
      <c r="D40" s="4">
        <v>0</v>
      </c>
      <c r="E40" s="4">
        <f t="shared" si="4"/>
        <v>0</v>
      </c>
    </row>
    <row r="41" spans="1:8" ht="14.4" outlineLevel="1">
      <c r="A41" s="6"/>
      <c r="B41" s="13" t="s">
        <v>59</v>
      </c>
      <c r="C41" s="4">
        <f>C6+C11+C18+C20+C21+C25+C26+C30+C31+C32+C36+C40</f>
        <v>767927</v>
      </c>
      <c r="D41" s="4">
        <f>D6+D11+D18+D20+D21+D25+D26+D30+D31+D32+D36+D40</f>
        <v>238685.83</v>
      </c>
      <c r="E41" s="4">
        <f>D41/C41*100</f>
        <v>31.081838508087355</v>
      </c>
    </row>
    <row r="42" spans="1:8" ht="14.4" outlineLevel="1">
      <c r="A42" s="6"/>
      <c r="B42" s="7" t="s">
        <v>60</v>
      </c>
      <c r="C42" s="2">
        <v>403775</v>
      </c>
      <c r="D42" s="2">
        <v>123204</v>
      </c>
      <c r="E42" s="2">
        <f>D42/C42*100</f>
        <v>30.513033248715249</v>
      </c>
    </row>
    <row r="43" spans="1:8" ht="41.95" customHeight="1" outlineLevel="1">
      <c r="A43" s="21"/>
      <c r="B43" s="21"/>
      <c r="C43" s="32"/>
      <c r="D43" s="32"/>
      <c r="E43" s="32"/>
    </row>
    <row r="44" spans="1:8" s="5" customFormat="1" ht="15.65">
      <c r="A44" s="50"/>
      <c r="B44" s="50"/>
      <c r="C44" s="50"/>
      <c r="D44" s="50"/>
      <c r="E44" s="50"/>
      <c r="F44" s="40"/>
      <c r="G44" s="40"/>
      <c r="H44" s="40"/>
    </row>
    <row r="45" spans="1:8" ht="15.85" customHeight="1" outlineLevel="1">
      <c r="A45" s="21"/>
      <c r="B45" s="21"/>
      <c r="C45" s="32"/>
      <c r="D45" s="32"/>
      <c r="E45" s="32"/>
    </row>
    <row r="46" spans="1:8" ht="14.4" hidden="1" outlineLevel="1">
      <c r="A46" s="44"/>
      <c r="B46" s="45"/>
      <c r="C46" s="45"/>
      <c r="D46" s="45"/>
      <c r="E46" s="46"/>
    </row>
    <row r="47" spans="1:8" ht="23.95" hidden="1" customHeight="1" outlineLevel="1">
      <c r="A47" s="44"/>
      <c r="B47" s="45"/>
      <c r="C47" s="45"/>
      <c r="D47" s="45"/>
      <c r="E47" s="46"/>
    </row>
    <row r="48" spans="1:8" ht="14.4" hidden="1" outlineLevel="1">
      <c r="A48" s="44"/>
      <c r="B48" s="45"/>
      <c r="C48" s="45"/>
      <c r="D48" s="45"/>
      <c r="E48" s="46"/>
    </row>
    <row r="49" spans="1:5" s="14" customFormat="1" ht="14.4" hidden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ht="41.95" hidden="1" customHeight="1" outlineLevel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2.7" hidden="1" customHeight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s="14" customFormat="1" ht="14.4" hidden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s="14" customFormat="1" ht="14.4" hidden="1">
      <c r="A61" s="44"/>
      <c r="B61" s="45"/>
      <c r="C61" s="45"/>
      <c r="D61" s="45"/>
      <c r="E61" s="46"/>
    </row>
    <row r="62" spans="1:5" ht="18" hidden="1" customHeight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s="14" customFormat="1" ht="14.4" hidden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0.8" hidden="1" customHeight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s="14" customFormat="1" ht="14.4" hidden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23.95" hidden="1" customHeight="1" outlineLevel="1">
      <c r="A79" s="44"/>
      <c r="B79" s="45"/>
      <c r="C79" s="45"/>
      <c r="D79" s="45"/>
      <c r="E79" s="46"/>
    </row>
    <row r="80" spans="1:5" s="14" customFormat="1" ht="14.4" hidden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2.7" hidden="1" customHeight="1" outlineLevel="1">
      <c r="A82" s="47"/>
      <c r="B82" s="48"/>
      <c r="C82" s="48"/>
      <c r="D82" s="48"/>
      <c r="E82" s="49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3.5" hidden="1" customHeight="1" outlineLevel="1">
      <c r="A86" s="6"/>
      <c r="B86" s="7"/>
      <c r="C86" s="33"/>
      <c r="D86" s="33"/>
      <c r="E86" s="33"/>
    </row>
    <row r="87" spans="1:5" s="14" customFormat="1" ht="41.95" hidden="1" customHeight="1">
      <c r="A87" s="12"/>
      <c r="B87" s="13"/>
      <c r="C87" s="34"/>
      <c r="D87" s="34"/>
      <c r="E87" s="34"/>
    </row>
    <row r="88" spans="1:5" ht="14.4" hidden="1" outlineLevel="1">
      <c r="A88" s="6"/>
      <c r="B88" s="7"/>
      <c r="C88" s="33"/>
      <c r="D88" s="33"/>
      <c r="E88" s="33"/>
    </row>
    <row r="89" spans="1:5" ht="14.4" hidden="1" outlineLevel="1">
      <c r="A89" s="6"/>
      <c r="B89" s="7"/>
      <c r="C89" s="33"/>
      <c r="D89" s="33"/>
      <c r="E89" s="33"/>
    </row>
    <row r="90" spans="1:5" s="14" customFormat="1" ht="14.4" hidden="1">
      <c r="A90" s="12"/>
      <c r="B90" s="13"/>
      <c r="C90" s="34"/>
      <c r="D90" s="34"/>
      <c r="E90" s="34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2.7" hidden="1" customHeight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s="14" customFormat="1" ht="14.4" hidden="1">
      <c r="A103" s="12"/>
      <c r="B103" s="13"/>
      <c r="C103" s="34"/>
      <c r="D103" s="34"/>
      <c r="E103" s="34"/>
    </row>
    <row r="104" spans="1:5" ht="16.45" hidden="1" customHeight="1" outlineLevel="1">
      <c r="A104" s="6"/>
      <c r="B104" s="7"/>
      <c r="C104" s="33"/>
      <c r="D104" s="33"/>
      <c r="E104" s="33"/>
    </row>
    <row r="105" spans="1:5" ht="14.4" hidden="1" outlineLevel="1">
      <c r="A105" s="6"/>
      <c r="B105" s="7"/>
      <c r="C105" s="33"/>
      <c r="D105" s="33"/>
      <c r="E105" s="33"/>
    </row>
    <row r="106" spans="1:5" s="14" customFormat="1" ht="14.4" hidden="1">
      <c r="A106" s="12"/>
      <c r="B106" s="13"/>
      <c r="C106" s="34"/>
      <c r="D106" s="34"/>
      <c r="E106" s="34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41.35" hidden="1" customHeight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s="14" customFormat="1" ht="14.4" hidden="1">
      <c r="A112" s="12"/>
      <c r="B112" s="13"/>
      <c r="C112" s="34"/>
      <c r="D112" s="34"/>
      <c r="E112" s="34"/>
    </row>
    <row r="113" spans="1:5" ht="14.4" hidden="1" outlineLevel="1">
      <c r="A113" s="6"/>
      <c r="B113" s="7"/>
      <c r="C113" s="33"/>
      <c r="D113" s="33"/>
      <c r="E113" s="33"/>
    </row>
    <row r="114" spans="1:5" ht="27.1" hidden="1" customHeight="1" outlineLevel="1">
      <c r="A114" s="6"/>
      <c r="B114" s="7"/>
      <c r="C114" s="33"/>
      <c r="D114" s="33"/>
      <c r="E114" s="33"/>
    </row>
    <row r="115" spans="1:5" ht="23.95" hidden="1" customHeight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3" hidden="1" customHeight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s="14" customFormat="1" ht="14.4" hidden="1">
      <c r="A129" s="41"/>
      <c r="B129" s="41"/>
      <c r="C129" s="35"/>
      <c r="D129" s="35"/>
      <c r="E129" s="34"/>
    </row>
    <row r="130" spans="1:5" ht="43.2" customHeight="1"/>
    <row r="131" spans="1:5" ht="16.149999999999999" customHeight="1">
      <c r="E131" s="37"/>
    </row>
    <row r="132" spans="1:5" ht="15.05" customHeight="1">
      <c r="E132" s="38"/>
    </row>
    <row r="170" spans="1:1" ht="12.7" customHeight="1">
      <c r="A170" s="25"/>
    </row>
  </sheetData>
  <mergeCells count="7">
    <mergeCell ref="F44:H44"/>
    <mergeCell ref="A129:B129"/>
    <mergeCell ref="A1:E1"/>
    <mergeCell ref="B2:E2"/>
    <mergeCell ref="B3:E3"/>
    <mergeCell ref="A46:E82"/>
    <mergeCell ref="A44:E44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2"/>
  <sheetViews>
    <sheetView showGridLines="0" topLeftCell="A43" zoomScaleNormal="100" zoomScaleSheetLayoutView="70" workbookViewId="0">
      <selection activeCell="A55" sqref="A55:XFD146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97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1</v>
      </c>
      <c r="B5" s="1" t="s">
        <v>2</v>
      </c>
      <c r="C5" s="1" t="s">
        <v>91</v>
      </c>
      <c r="D5" s="1" t="s">
        <v>3</v>
      </c>
      <c r="E5" s="1" t="s">
        <v>76</v>
      </c>
    </row>
    <row r="6" spans="1:6" ht="28.8">
      <c r="A6" s="1"/>
      <c r="B6" s="11" t="s">
        <v>61</v>
      </c>
      <c r="C6" s="3">
        <f>C7</f>
        <v>548519</v>
      </c>
      <c r="D6" s="3">
        <f>D7</f>
        <v>179191.21</v>
      </c>
      <c r="E6" s="3">
        <f>D6/C6*100</f>
        <v>32.668186516784289</v>
      </c>
    </row>
    <row r="7" spans="1:6" s="14" customFormat="1" ht="28.8">
      <c r="A7" s="12">
        <v>1</v>
      </c>
      <c r="B7" s="13" t="s">
        <v>22</v>
      </c>
      <c r="C7" s="4">
        <f>SUM(C8:C11)</f>
        <v>548519</v>
      </c>
      <c r="D7" s="4">
        <f>SUM(D8:D11)</f>
        <v>179191.21</v>
      </c>
      <c r="E7" s="4">
        <f>D7/C7*100</f>
        <v>32.668186516784289</v>
      </c>
    </row>
    <row r="8" spans="1:6" ht="14.4" outlineLevel="1">
      <c r="A8" s="6" t="s">
        <v>5</v>
      </c>
      <c r="B8" s="7" t="s">
        <v>23</v>
      </c>
      <c r="C8" s="2">
        <f>'Бюджет (2)'!C7</f>
        <v>223675</v>
      </c>
      <c r="D8" s="2">
        <f>'Бюджет (2)'!D7</f>
        <v>79029.45</v>
      </c>
      <c r="E8" s="2">
        <f>D8/C8*100</f>
        <v>35.332267799262326</v>
      </c>
    </row>
    <row r="9" spans="1:6" ht="14.4" outlineLevel="1">
      <c r="A9" s="6" t="s">
        <v>6</v>
      </c>
      <c r="B9" s="7" t="s">
        <v>24</v>
      </c>
      <c r="C9" s="2">
        <f>'Бюджет (2)'!C8</f>
        <v>268866</v>
      </c>
      <c r="D9" s="2">
        <f>'Бюджет (2)'!D8</f>
        <v>83579.759999999995</v>
      </c>
      <c r="E9" s="2">
        <f t="shared" ref="E9:E11" si="0">D9/C9*100</f>
        <v>31.086027984200303</v>
      </c>
    </row>
    <row r="10" spans="1:6" ht="14.4" outlineLevel="1">
      <c r="A10" s="6" t="s">
        <v>7</v>
      </c>
      <c r="B10" s="7" t="s">
        <v>25</v>
      </c>
      <c r="C10" s="2">
        <f>'Бюджет (2)'!C9</f>
        <v>24467</v>
      </c>
      <c r="D10" s="2">
        <f>'Бюджет (2)'!D9</f>
        <v>7267</v>
      </c>
      <c r="E10" s="2">
        <f t="shared" si="0"/>
        <v>29.701230228471005</v>
      </c>
    </row>
    <row r="11" spans="1:6" ht="28.8" outlineLevel="1">
      <c r="A11" s="6" t="s">
        <v>26</v>
      </c>
      <c r="B11" s="7" t="s">
        <v>27</v>
      </c>
      <c r="C11" s="2">
        <f>'Бюджет (2)'!C10</f>
        <v>31511</v>
      </c>
      <c r="D11" s="2">
        <f>'Бюджет (2)'!D10</f>
        <v>9315</v>
      </c>
      <c r="E11" s="2">
        <f t="shared" si="0"/>
        <v>29.561105645647551</v>
      </c>
    </row>
    <row r="12" spans="1:6" ht="28.8" outlineLevel="1">
      <c r="A12" s="6"/>
      <c r="B12" s="11" t="s">
        <v>62</v>
      </c>
      <c r="C12" s="3">
        <f>C13</f>
        <v>66439</v>
      </c>
      <c r="D12" s="3">
        <f>D13</f>
        <v>21342.62</v>
      </c>
      <c r="E12" s="3">
        <f>D12/C12*100</f>
        <v>32.123632203976577</v>
      </c>
    </row>
    <row r="13" spans="1:6" s="14" customFormat="1" ht="14.4">
      <c r="A13" s="12" t="s">
        <v>8</v>
      </c>
      <c r="B13" s="13" t="s">
        <v>28</v>
      </c>
      <c r="C13" s="4">
        <f>SUM(C14:C19)</f>
        <v>66439</v>
      </c>
      <c r="D13" s="4">
        <f>SUM(D14:D19)</f>
        <v>21342.62</v>
      </c>
      <c r="E13" s="4">
        <f>D13/C13*100</f>
        <v>32.123632203976577</v>
      </c>
    </row>
    <row r="14" spans="1:6" ht="14.4" outlineLevel="1">
      <c r="A14" s="6" t="s">
        <v>9</v>
      </c>
      <c r="B14" s="7" t="s">
        <v>29</v>
      </c>
      <c r="C14" s="2">
        <f>'Бюджет (2)'!C12</f>
        <v>23518</v>
      </c>
      <c r="D14" s="2">
        <f>'Бюджет (2)'!D12</f>
        <v>7474</v>
      </c>
      <c r="E14" s="2">
        <f t="shared" ref="E14:E19" si="1">D14/C14*100</f>
        <v>31.779913257930097</v>
      </c>
    </row>
    <row r="15" spans="1:6" ht="14.4" outlineLevel="1">
      <c r="A15" s="6" t="s">
        <v>10</v>
      </c>
      <c r="B15" s="7" t="s">
        <v>30</v>
      </c>
      <c r="C15" s="2">
        <f>'Бюджет (2)'!C13</f>
        <v>13823</v>
      </c>
      <c r="D15" s="2">
        <f>'Бюджет (2)'!D13</f>
        <v>4185</v>
      </c>
      <c r="E15" s="2">
        <f t="shared" si="1"/>
        <v>30.275627577226359</v>
      </c>
    </row>
    <row r="16" spans="1:6" ht="14.4" outlineLevel="1">
      <c r="A16" s="6" t="s">
        <v>11</v>
      </c>
      <c r="B16" s="7" t="s">
        <v>31</v>
      </c>
      <c r="C16" s="2">
        <f>'Бюджет (2)'!C14</f>
        <v>10984</v>
      </c>
      <c r="D16" s="2">
        <f>'Бюджет (2)'!D14</f>
        <v>3935.62</v>
      </c>
      <c r="E16" s="2">
        <f t="shared" si="1"/>
        <v>35.830480699198837</v>
      </c>
    </row>
    <row r="17" spans="1:5" ht="14.4" outlineLevel="1">
      <c r="A17" s="6" t="s">
        <v>12</v>
      </c>
      <c r="B17" s="7" t="s">
        <v>32</v>
      </c>
      <c r="C17" s="2">
        <f>'Бюджет (2)'!C15</f>
        <v>17508</v>
      </c>
      <c r="D17" s="2">
        <f>'Бюджет (2)'!D15</f>
        <v>5577</v>
      </c>
      <c r="E17" s="2">
        <f t="shared" si="1"/>
        <v>31.854009595613437</v>
      </c>
    </row>
    <row r="18" spans="1:5" ht="39" customHeight="1" outlineLevel="1">
      <c r="A18" s="6" t="s">
        <v>13</v>
      </c>
      <c r="B18" s="7" t="s">
        <v>33</v>
      </c>
      <c r="C18" s="2">
        <f>'Бюджет (2)'!C16</f>
        <v>502</v>
      </c>
      <c r="D18" s="2">
        <f>'Бюджет (2)'!D16</f>
        <v>149</v>
      </c>
      <c r="E18" s="2">
        <f t="shared" si="1"/>
        <v>29.681274900398407</v>
      </c>
    </row>
    <row r="19" spans="1:5" ht="14.4" outlineLevel="1">
      <c r="A19" s="6" t="s">
        <v>14</v>
      </c>
      <c r="B19" s="7" t="s">
        <v>34</v>
      </c>
      <c r="C19" s="2">
        <f>'Бюджет (2)'!C17</f>
        <v>104</v>
      </c>
      <c r="D19" s="2">
        <f>'Бюджет (2)'!D17</f>
        <v>22</v>
      </c>
      <c r="E19" s="2">
        <f t="shared" si="1"/>
        <v>21.153846153846153</v>
      </c>
    </row>
    <row r="20" spans="1:5" ht="28.8" outlineLevel="1">
      <c r="A20" s="6"/>
      <c r="B20" s="11" t="s">
        <v>61</v>
      </c>
      <c r="C20" s="3">
        <f>C24</f>
        <v>3464</v>
      </c>
      <c r="D20" s="3">
        <f>D24</f>
        <v>1555</v>
      </c>
      <c r="E20" s="3">
        <f t="shared" ref="E20:E29" si="2">D20/C20*100</f>
        <v>44.890300230946885</v>
      </c>
    </row>
    <row r="21" spans="1:5" ht="14.4" outlineLevel="1">
      <c r="A21" s="6"/>
      <c r="B21" s="11" t="s">
        <v>63</v>
      </c>
      <c r="C21" s="3">
        <f>C25+C27+C28+C32+C33+C37+C42</f>
        <v>117771</v>
      </c>
      <c r="D21" s="3">
        <f>D25+D27+D28+D32+D33+D37+D42</f>
        <v>28646</v>
      </c>
      <c r="E21" s="3">
        <f t="shared" si="2"/>
        <v>24.323475218856935</v>
      </c>
    </row>
    <row r="22" spans="1:5" ht="28.8" outlineLevel="1">
      <c r="A22" s="12" t="s">
        <v>15</v>
      </c>
      <c r="B22" s="13" t="s">
        <v>35</v>
      </c>
      <c r="C22" s="4">
        <f>C23</f>
        <v>29747</v>
      </c>
      <c r="D22" s="4">
        <f>D23</f>
        <v>10626</v>
      </c>
      <c r="E22" s="15">
        <f t="shared" si="2"/>
        <v>35.721249201600166</v>
      </c>
    </row>
    <row r="23" spans="1:5" ht="25.55" customHeight="1" outlineLevel="1">
      <c r="A23" s="6" t="s">
        <v>16</v>
      </c>
      <c r="B23" s="7" t="s">
        <v>36</v>
      </c>
      <c r="C23" s="39">
        <f>C24+C25+C26</f>
        <v>29747</v>
      </c>
      <c r="D23" s="39">
        <f>D24+D25+D26</f>
        <v>10626</v>
      </c>
      <c r="E23" s="2">
        <f t="shared" si="2"/>
        <v>35.721249201600166</v>
      </c>
    </row>
    <row r="24" spans="1:5" ht="31.3" customHeight="1" outlineLevel="1">
      <c r="A24" s="6" t="s">
        <v>77</v>
      </c>
      <c r="B24" s="7" t="s">
        <v>79</v>
      </c>
      <c r="C24" s="39">
        <v>3464</v>
      </c>
      <c r="D24" s="39">
        <v>1555</v>
      </c>
      <c r="E24" s="2">
        <f t="shared" si="2"/>
        <v>44.890300230946885</v>
      </c>
    </row>
    <row r="25" spans="1:5" ht="31.95" customHeight="1" outlineLevel="1">
      <c r="A25" s="6" t="s">
        <v>78</v>
      </c>
      <c r="B25" s="7" t="s">
        <v>80</v>
      </c>
      <c r="C25" s="39">
        <v>25908</v>
      </c>
      <c r="D25" s="39">
        <v>9071</v>
      </c>
      <c r="E25" s="2">
        <f t="shared" si="2"/>
        <v>35.012351397251813</v>
      </c>
    </row>
    <row r="26" spans="1:5" ht="31.95" customHeight="1" outlineLevel="1">
      <c r="A26" s="6" t="s">
        <v>94</v>
      </c>
      <c r="B26" s="7" t="s">
        <v>95</v>
      </c>
      <c r="C26" s="39">
        <v>375</v>
      </c>
      <c r="D26" s="39">
        <v>0</v>
      </c>
      <c r="E26" s="2">
        <f t="shared" si="2"/>
        <v>0</v>
      </c>
    </row>
    <row r="27" spans="1:5" ht="28.8" outlineLevel="1">
      <c r="A27" s="12" t="s">
        <v>17</v>
      </c>
      <c r="B27" s="13" t="s">
        <v>37</v>
      </c>
      <c r="C27" s="4">
        <f>'Бюджет (2)'!C20</f>
        <v>5389</v>
      </c>
      <c r="D27" s="4">
        <f>'Бюджет (2)'!D20</f>
        <v>0</v>
      </c>
      <c r="E27" s="4">
        <f t="shared" si="2"/>
        <v>0</v>
      </c>
    </row>
    <row r="28" spans="1:5" s="14" customFormat="1" ht="28.8">
      <c r="A28" s="12" t="s">
        <v>38</v>
      </c>
      <c r="B28" s="13" t="s">
        <v>39</v>
      </c>
      <c r="C28" s="4">
        <f>SUM(C29:C31)</f>
        <v>62802</v>
      </c>
      <c r="D28" s="4">
        <f>SUM(D29:D31)</f>
        <v>15991</v>
      </c>
      <c r="E28" s="4">
        <f t="shared" si="2"/>
        <v>25.462564886468584</v>
      </c>
    </row>
    <row r="29" spans="1:5" ht="14.4" outlineLevel="1">
      <c r="A29" s="6" t="s">
        <v>18</v>
      </c>
      <c r="B29" s="7" t="s">
        <v>40</v>
      </c>
      <c r="C29" s="2">
        <f>'Бюджет (2)'!C22</f>
        <v>28980</v>
      </c>
      <c r="D29" s="2">
        <f>'Бюджет (2)'!D22</f>
        <v>7311</v>
      </c>
      <c r="E29" s="2">
        <f t="shared" si="2"/>
        <v>25.227743271221531</v>
      </c>
    </row>
    <row r="30" spans="1:5" ht="28.8" outlineLevel="1">
      <c r="A30" s="6" t="s">
        <v>19</v>
      </c>
      <c r="B30" s="7" t="s">
        <v>41</v>
      </c>
      <c r="C30" s="2">
        <f>'Бюджет (2)'!C23</f>
        <v>33610</v>
      </c>
      <c r="D30" s="2">
        <f>'Бюджет (2)'!D23</f>
        <v>8668</v>
      </c>
      <c r="E30" s="2">
        <f t="shared" ref="E30:E31" si="3">D30/C30*100</f>
        <v>25.789943469205596</v>
      </c>
    </row>
    <row r="31" spans="1:5" ht="14.4" outlineLevel="1">
      <c r="A31" s="6" t="s">
        <v>20</v>
      </c>
      <c r="B31" s="7" t="s">
        <v>42</v>
      </c>
      <c r="C31" s="2">
        <f>'Бюджет (2)'!C24</f>
        <v>212</v>
      </c>
      <c r="D31" s="2">
        <f>'Бюджет (2)'!D24</f>
        <v>12</v>
      </c>
      <c r="E31" s="2">
        <f t="shared" si="3"/>
        <v>5.6603773584905666</v>
      </c>
    </row>
    <row r="32" spans="1:5" ht="28.8" outlineLevel="1">
      <c r="A32" s="12" t="s">
        <v>43</v>
      </c>
      <c r="B32" s="13" t="s">
        <v>44</v>
      </c>
      <c r="C32" s="4">
        <f>'Бюджет (2)'!C25</f>
        <v>2996</v>
      </c>
      <c r="D32" s="4">
        <f>'Бюджет (2)'!D25</f>
        <v>6</v>
      </c>
      <c r="E32" s="4">
        <f t="shared" ref="E32:E38" si="4">D32/C32*100</f>
        <v>0.20026702269692925</v>
      </c>
    </row>
    <row r="33" spans="1:5" ht="28.8" outlineLevel="1">
      <c r="A33" s="12" t="s">
        <v>45</v>
      </c>
      <c r="B33" s="13" t="s">
        <v>46</v>
      </c>
      <c r="C33" s="4">
        <f>C34+C36+C35</f>
        <v>227</v>
      </c>
      <c r="D33" s="4">
        <f>D34+D36+D35</f>
        <v>0</v>
      </c>
      <c r="E33" s="4">
        <f t="shared" si="4"/>
        <v>0</v>
      </c>
    </row>
    <row r="34" spans="1:5" ht="28.8" outlineLevel="1">
      <c r="A34" s="6" t="s">
        <v>47</v>
      </c>
      <c r="B34" s="7" t="s">
        <v>48</v>
      </c>
      <c r="C34" s="2">
        <f>'Бюджет (2)'!C27</f>
        <v>50</v>
      </c>
      <c r="D34" s="2">
        <f>'Бюджет (2)'!D27</f>
        <v>0</v>
      </c>
      <c r="E34" s="2">
        <f t="shared" si="4"/>
        <v>0</v>
      </c>
    </row>
    <row r="35" spans="1:5" ht="28.8" outlineLevel="1">
      <c r="A35" s="6" t="s">
        <v>81</v>
      </c>
      <c r="B35" s="7" t="s">
        <v>93</v>
      </c>
      <c r="C35" s="2">
        <f>'Бюджет (2)'!C28</f>
        <v>25</v>
      </c>
      <c r="D35" s="2">
        <v>0</v>
      </c>
      <c r="E35" s="2">
        <f t="shared" si="4"/>
        <v>0</v>
      </c>
    </row>
    <row r="36" spans="1:5" ht="28.8" outlineLevel="1">
      <c r="A36" s="6" t="s">
        <v>92</v>
      </c>
      <c r="B36" s="7" t="s">
        <v>82</v>
      </c>
      <c r="C36" s="2">
        <f>'Бюджет (2)'!C29</f>
        <v>152</v>
      </c>
      <c r="D36" s="2">
        <f>'Бюджет (2)'!D28</f>
        <v>0</v>
      </c>
      <c r="E36" s="2">
        <f t="shared" si="4"/>
        <v>0</v>
      </c>
    </row>
    <row r="37" spans="1:5" ht="43.2" outlineLevel="1">
      <c r="A37" s="12" t="s">
        <v>66</v>
      </c>
      <c r="B37" s="13" t="s">
        <v>57</v>
      </c>
      <c r="C37" s="4">
        <f>SUM(C38:C40)</f>
        <v>20162</v>
      </c>
      <c r="D37" s="4">
        <f>SUM(D38:D40)</f>
        <v>3578</v>
      </c>
      <c r="E37" s="4">
        <f t="shared" si="4"/>
        <v>17.746255331812318</v>
      </c>
    </row>
    <row r="38" spans="1:5" ht="43.2" outlineLevel="1">
      <c r="A38" s="6" t="s">
        <v>73</v>
      </c>
      <c r="B38" s="7" t="s">
        <v>55</v>
      </c>
      <c r="C38" s="2">
        <f>'Бюджет (2)'!C37</f>
        <v>11804</v>
      </c>
      <c r="D38" s="2">
        <f>'Бюджет (2)'!D37</f>
        <v>0</v>
      </c>
      <c r="E38" s="2">
        <f t="shared" si="4"/>
        <v>0</v>
      </c>
    </row>
    <row r="39" spans="1:5" ht="28.8" outlineLevel="1">
      <c r="A39" s="6" t="s">
        <v>74</v>
      </c>
      <c r="B39" s="7" t="s">
        <v>58</v>
      </c>
      <c r="C39" s="2">
        <f>'Бюджет (2)'!C38</f>
        <v>247</v>
      </c>
      <c r="D39" s="2">
        <f>'Бюджет (2)'!D38</f>
        <v>107</v>
      </c>
      <c r="E39" s="2">
        <f t="shared" ref="E39:E40" si="5">D39/C39*100</f>
        <v>43.319838056680162</v>
      </c>
    </row>
    <row r="40" spans="1:5" ht="28.8" outlineLevel="1">
      <c r="A40" s="6" t="s">
        <v>75</v>
      </c>
      <c r="B40" s="7" t="s">
        <v>56</v>
      </c>
      <c r="C40" s="2">
        <f>'Бюджет (2)'!C39</f>
        <v>8111</v>
      </c>
      <c r="D40" s="2">
        <f>'Бюджет (2)'!D39</f>
        <v>3471</v>
      </c>
      <c r="E40" s="2">
        <f t="shared" si="5"/>
        <v>42.793736900505486</v>
      </c>
    </row>
    <row r="41" spans="1:5" ht="14.4" hidden="1" outlineLevel="1">
      <c r="A41" s="6"/>
      <c r="B41" s="7"/>
      <c r="C41" s="2"/>
      <c r="D41" s="2"/>
      <c r="E41" s="2"/>
    </row>
    <row r="42" spans="1:5" ht="43.2" outlineLevel="1">
      <c r="A42" s="12" t="s">
        <v>49</v>
      </c>
      <c r="B42" s="13" t="s">
        <v>50</v>
      </c>
      <c r="C42" s="4">
        <f>'Бюджет (2)'!C30</f>
        <v>287</v>
      </c>
      <c r="D42" s="4">
        <f>'Бюджет (2)'!D30</f>
        <v>0</v>
      </c>
      <c r="E42" s="4">
        <f t="shared" ref="E42:E52" si="6">D42/C42*100</f>
        <v>0</v>
      </c>
    </row>
    <row r="43" spans="1:5" ht="28.8" outlineLevel="1">
      <c r="A43" s="12"/>
      <c r="B43" s="11" t="s">
        <v>64</v>
      </c>
      <c r="C43" s="3">
        <f>C44</f>
        <v>8521</v>
      </c>
      <c r="D43" s="3">
        <f>D44</f>
        <v>2808</v>
      </c>
      <c r="E43" s="3">
        <f t="shared" si="6"/>
        <v>32.953878652740286</v>
      </c>
    </row>
    <row r="44" spans="1:5" s="14" customFormat="1" ht="28.8">
      <c r="A44" s="12" t="s">
        <v>51</v>
      </c>
      <c r="B44" s="13" t="s">
        <v>52</v>
      </c>
      <c r="C44" s="4">
        <f>'Бюджет (2)'!C31</f>
        <v>8521</v>
      </c>
      <c r="D44" s="4">
        <f>'Бюджет (2)'!D31</f>
        <v>2808</v>
      </c>
      <c r="E44" s="4">
        <f t="shared" si="6"/>
        <v>32.953878652740286</v>
      </c>
    </row>
    <row r="45" spans="1:5" ht="28.8" outlineLevel="1">
      <c r="A45" s="6"/>
      <c r="B45" s="11" t="s">
        <v>65</v>
      </c>
      <c r="C45" s="3">
        <f>C46</f>
        <v>21474</v>
      </c>
      <c r="D45" s="3">
        <f>D46</f>
        <v>5143</v>
      </c>
      <c r="E45" s="3">
        <f t="shared" si="6"/>
        <v>23.949892893731956</v>
      </c>
    </row>
    <row r="46" spans="1:5" ht="43.2" outlineLevel="1">
      <c r="A46" s="12" t="s">
        <v>21</v>
      </c>
      <c r="B46" s="13" t="s">
        <v>53</v>
      </c>
      <c r="C46" s="4">
        <f>C49+C47+C48</f>
        <v>21474</v>
      </c>
      <c r="D46" s="4">
        <f>D49+D47+D48</f>
        <v>5143</v>
      </c>
      <c r="E46" s="4">
        <f t="shared" si="6"/>
        <v>23.949892893731956</v>
      </c>
    </row>
    <row r="47" spans="1:5" ht="28.8" outlineLevel="1">
      <c r="A47" s="16" t="s">
        <v>87</v>
      </c>
      <c r="B47" s="7" t="s">
        <v>86</v>
      </c>
      <c r="C47" s="2">
        <f>'Бюджет (2)'!C33</f>
        <v>758</v>
      </c>
      <c r="D47" s="2">
        <f>'Бюджет (2)'!D33</f>
        <v>0</v>
      </c>
      <c r="E47" s="2">
        <f t="shared" si="6"/>
        <v>0</v>
      </c>
    </row>
    <row r="48" spans="1:5" ht="28.8" outlineLevel="1">
      <c r="A48" s="16" t="s">
        <v>88</v>
      </c>
      <c r="B48" s="7" t="s">
        <v>84</v>
      </c>
      <c r="C48" s="2">
        <f>'Бюджет (2)'!C34</f>
        <v>703</v>
      </c>
      <c r="D48" s="2">
        <f>'Бюджет (2)'!D34</f>
        <v>300</v>
      </c>
      <c r="E48" s="2">
        <f t="shared" si="6"/>
        <v>42.674253200568991</v>
      </c>
    </row>
    <row r="49" spans="1:5" ht="28.8" outlineLevel="1">
      <c r="A49" s="6" t="s">
        <v>71</v>
      </c>
      <c r="B49" s="7" t="s">
        <v>54</v>
      </c>
      <c r="C49" s="2">
        <f>'Бюджет (2)'!C35</f>
        <v>20013</v>
      </c>
      <c r="D49" s="2">
        <f>'Бюджет (2)'!D35</f>
        <v>4843</v>
      </c>
      <c r="E49" s="2">
        <f t="shared" si="6"/>
        <v>24.199270474191774</v>
      </c>
    </row>
    <row r="50" spans="1:5" ht="43.2" outlineLevel="1">
      <c r="A50" s="12" t="s">
        <v>89</v>
      </c>
      <c r="B50" s="13" t="s">
        <v>90</v>
      </c>
      <c r="C50" s="4">
        <f>C51</f>
        <v>1364</v>
      </c>
      <c r="D50" s="4">
        <f>D51</f>
        <v>0</v>
      </c>
      <c r="E50" s="4">
        <f t="shared" si="6"/>
        <v>0</v>
      </c>
    </row>
    <row r="51" spans="1:5" ht="28.8" outlineLevel="1">
      <c r="A51" s="12"/>
      <c r="B51" s="11" t="s">
        <v>65</v>
      </c>
      <c r="C51" s="2">
        <f>'Бюджет (2)'!C40</f>
        <v>1364</v>
      </c>
      <c r="D51" s="2">
        <f>'Бюджет (2)'!D40</f>
        <v>0</v>
      </c>
      <c r="E51" s="2">
        <f t="shared" si="6"/>
        <v>0</v>
      </c>
    </row>
    <row r="52" spans="1:5" ht="14.4" outlineLevel="1">
      <c r="A52" s="6"/>
      <c r="B52" s="13" t="s">
        <v>59</v>
      </c>
      <c r="C52" s="4">
        <f>C6+C12+C20+C21+C43+C45+C50+C26</f>
        <v>767927</v>
      </c>
      <c r="D52" s="4">
        <f>D6+D12+D20+D21+D43+D45+D50</f>
        <v>238685.83</v>
      </c>
      <c r="E52" s="4">
        <f t="shared" si="6"/>
        <v>31.081838508087355</v>
      </c>
    </row>
    <row r="53" spans="1:5" ht="14.4" outlineLevel="1">
      <c r="A53" s="17"/>
      <c r="B53" s="18"/>
      <c r="C53" s="19"/>
      <c r="D53" s="19"/>
      <c r="E53" s="19"/>
    </row>
    <row r="54" spans="1:5" s="14" customFormat="1" ht="22.55" customHeight="1">
      <c r="A54" s="20"/>
      <c r="B54" s="20"/>
      <c r="C54" s="20"/>
      <c r="D54" s="20"/>
      <c r="E54" s="20"/>
    </row>
    <row r="55" spans="1:5" s="14" customFormat="1" ht="15.65">
      <c r="A55" s="50"/>
      <c r="B55" s="50"/>
      <c r="C55" s="50"/>
      <c r="D55" s="50"/>
      <c r="E55" s="50"/>
    </row>
    <row r="57" spans="1:5" ht="15.85" customHeight="1" outlineLevel="1">
      <c r="A57" s="21"/>
      <c r="B57" s="21"/>
      <c r="C57" s="21"/>
      <c r="D57" s="21"/>
      <c r="E57" s="21"/>
    </row>
    <row r="58" spans="1:5" ht="14.4" hidden="1" outlineLevel="1">
      <c r="A58" s="44"/>
      <c r="B58" s="45"/>
      <c r="C58" s="45"/>
      <c r="D58" s="45"/>
      <c r="E58" s="46"/>
    </row>
    <row r="59" spans="1:5" ht="23.95" hidden="1" customHeight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s="14" customFormat="1" ht="14.4" hidden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ht="41.95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2.7" hidden="1" customHeight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s="14" customFormat="1" ht="14.4" hidden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8" hidden="1" customHeight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s="14" customFormat="1" ht="14.4" hidden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0.8" hidden="1" customHeight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s="14" customFormat="1" ht="14.4" hidden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23.95" hidden="1" customHeight="1" outlineLevel="1">
      <c r="A91" s="44"/>
      <c r="B91" s="45"/>
      <c r="C91" s="45"/>
      <c r="D91" s="45"/>
      <c r="E91" s="46"/>
    </row>
    <row r="92" spans="1:5" s="14" customFormat="1" ht="14.4" hidden="1">
      <c r="A92" s="44"/>
      <c r="B92" s="45"/>
      <c r="C92" s="45"/>
      <c r="D92" s="45"/>
      <c r="E92" s="46"/>
    </row>
    <row r="93" spans="1:5" ht="14.4" hidden="1" outlineLevel="1">
      <c r="A93" s="44"/>
      <c r="B93" s="45"/>
      <c r="C93" s="45"/>
      <c r="D93" s="45"/>
      <c r="E93" s="46"/>
    </row>
    <row r="94" spans="1:5" ht="12.7" hidden="1" customHeight="1" outlineLevel="1">
      <c r="A94" s="47"/>
      <c r="B94" s="48"/>
      <c r="C94" s="48"/>
      <c r="D94" s="48"/>
      <c r="E94" s="49"/>
    </row>
    <row r="95" spans="1:5" ht="14.4" hidden="1" outlineLevel="1">
      <c r="A95" s="6"/>
      <c r="B95" s="7"/>
      <c r="C95" s="22"/>
      <c r="D95" s="22"/>
      <c r="E95" s="22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ht="13.5" hidden="1" customHeight="1" outlineLevel="1">
      <c r="A98" s="6"/>
      <c r="B98" s="7"/>
      <c r="C98" s="22"/>
      <c r="D98" s="22"/>
      <c r="E98" s="22"/>
    </row>
    <row r="99" spans="1:5" s="14" customFormat="1" ht="41.95" hidden="1" customHeight="1">
      <c r="A99" s="12"/>
      <c r="B99" s="13"/>
      <c r="C99" s="23"/>
      <c r="D99" s="23"/>
      <c r="E99" s="23"/>
    </row>
    <row r="100" spans="1:5" ht="14.4" hidden="1" outlineLevel="1">
      <c r="A100" s="6"/>
      <c r="B100" s="7"/>
      <c r="C100" s="22"/>
      <c r="D100" s="22"/>
      <c r="E100" s="22"/>
    </row>
    <row r="101" spans="1:5" ht="14.4" hidden="1" outlineLevel="1">
      <c r="A101" s="6"/>
      <c r="B101" s="7"/>
      <c r="C101" s="22"/>
      <c r="D101" s="22"/>
      <c r="E101" s="22"/>
    </row>
    <row r="102" spans="1:5" s="14" customFormat="1" ht="14.4" hidden="1">
      <c r="A102" s="12"/>
      <c r="B102" s="13"/>
      <c r="C102" s="23"/>
      <c r="D102" s="23"/>
      <c r="E102" s="23"/>
    </row>
    <row r="103" spans="1:5" ht="14.4" hidden="1" outlineLevel="1">
      <c r="A103" s="6"/>
      <c r="B103" s="7"/>
      <c r="C103" s="22"/>
      <c r="D103" s="22"/>
      <c r="E103" s="22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2.7" hidden="1" customHeight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s="14" customFormat="1" ht="14.4" hidden="1">
      <c r="A115" s="12"/>
      <c r="B115" s="13"/>
      <c r="C115" s="23"/>
      <c r="D115" s="23"/>
      <c r="E115" s="23"/>
    </row>
    <row r="116" spans="1:5" ht="16.45" hidden="1" customHeight="1" outlineLevel="1">
      <c r="A116" s="6"/>
      <c r="B116" s="7"/>
      <c r="C116" s="22"/>
      <c r="D116" s="22"/>
      <c r="E116" s="22"/>
    </row>
    <row r="117" spans="1:5" ht="14.4" hidden="1" outlineLevel="1">
      <c r="A117" s="6"/>
      <c r="B117" s="7"/>
      <c r="C117" s="22"/>
      <c r="D117" s="22"/>
      <c r="E117" s="22"/>
    </row>
    <row r="118" spans="1:5" s="14" customFormat="1" ht="14.4" hidden="1">
      <c r="A118" s="12"/>
      <c r="B118" s="13"/>
      <c r="C118" s="23"/>
      <c r="D118" s="23"/>
      <c r="E118" s="23"/>
    </row>
    <row r="119" spans="1:5" ht="14.4" hidden="1" outlineLevel="1">
      <c r="A119" s="6"/>
      <c r="B119" s="7"/>
      <c r="C119" s="22"/>
      <c r="D119" s="22"/>
      <c r="E119" s="22"/>
    </row>
    <row r="120" spans="1:5" ht="14.4" hidden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ht="41.35" hidden="1" customHeight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s="14" customFormat="1" ht="14.4" hidden="1">
      <c r="A124" s="12"/>
      <c r="B124" s="13"/>
      <c r="C124" s="23"/>
      <c r="D124" s="23"/>
      <c r="E124" s="23"/>
    </row>
    <row r="125" spans="1:5" ht="14.4" hidden="1" outlineLevel="1">
      <c r="A125" s="6"/>
      <c r="B125" s="7"/>
      <c r="C125" s="22"/>
      <c r="D125" s="22"/>
      <c r="E125" s="22"/>
    </row>
    <row r="126" spans="1:5" ht="27.1" hidden="1" customHeight="1" outlineLevel="1">
      <c r="A126" s="6"/>
      <c r="B126" s="7"/>
      <c r="C126" s="22"/>
      <c r="D126" s="22"/>
      <c r="E126" s="22"/>
    </row>
    <row r="127" spans="1:5" ht="23.95" hidden="1" customHeight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3" hidden="1" customHeight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s="14" customFormat="1" ht="14.4" hidden="1">
      <c r="A141" s="41"/>
      <c r="B141" s="41"/>
      <c r="C141" s="24"/>
      <c r="D141" s="24"/>
      <c r="E141" s="23"/>
    </row>
    <row r="142" spans="1:5" ht="17.55" customHeight="1"/>
    <row r="143" spans="1:5" ht="16.149999999999999" customHeight="1">
      <c r="E143" s="25"/>
    </row>
    <row r="144" spans="1:5" ht="12.7" customHeight="1">
      <c r="E144" s="26"/>
    </row>
    <row r="145" spans="3:5" ht="12.7" customHeight="1">
      <c r="C145" s="36"/>
      <c r="D145" s="36"/>
      <c r="E145" s="38"/>
    </row>
    <row r="182" spans="1:1" ht="12.7" customHeight="1">
      <c r="A182" s="25"/>
    </row>
  </sheetData>
  <mergeCells count="6">
    <mergeCell ref="A141:B141"/>
    <mergeCell ref="B2:E2"/>
    <mergeCell ref="B3:E3"/>
    <mergeCell ref="A1:E1"/>
    <mergeCell ref="A58:E94"/>
    <mergeCell ref="A55:E55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2017-05-03T02:28:56Z</cp:lastPrinted>
  <dcterms:created xsi:type="dcterms:W3CDTF">2002-03-11T10:22:12Z</dcterms:created>
  <dcterms:modified xsi:type="dcterms:W3CDTF">2017-05-03T02:31:33Z</dcterms:modified>
</cp:coreProperties>
</file>