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ThisWorkbook" defaultThemeVersion="124226"/>
  <bookViews>
    <workbookView xWindow="927" yWindow="250" windowWidth="15452" windowHeight="10318" activeTab="1"/>
  </bookViews>
  <sheets>
    <sheet name="Бюджет (2)" sheetId="4" r:id="rId1"/>
    <sheet name="грбс" sheetId="3" r:id="rId2"/>
  </sheets>
  <definedNames>
    <definedName name="APPT" localSheetId="0">'Бюджет (2)'!$B$14</definedName>
    <definedName name="APPT" localSheetId="1">грбс!$B$16</definedName>
    <definedName name="FIO" localSheetId="0">'Бюджет (2)'!#REF!</definedName>
    <definedName name="FIO" localSheetId="1">грбс!#REF!</definedName>
    <definedName name="SIGN" localSheetId="0">'Бюджет (2)'!$B$14:$E$15</definedName>
    <definedName name="SIGN" localSheetId="1">грбс!$B$16:$F$17</definedName>
    <definedName name="_xlnm.Print_Titles" localSheetId="0">'Бюджет (2)'!$5:$5</definedName>
    <definedName name="_xlnm.Print_Titles" localSheetId="1">грбс!$5:$5</definedName>
    <definedName name="_xlnm.Print_Area" localSheetId="0">'Бюджет (2)'!$A$1:$E$134</definedName>
    <definedName name="_xlnm.Print_Area" localSheetId="1">грбс!$A$1:$E$148</definedName>
  </definedNames>
  <calcPr calcId="125725"/>
</workbook>
</file>

<file path=xl/calcChain.xml><?xml version="1.0" encoding="utf-8"?>
<calcChain xmlns="http://schemas.openxmlformats.org/spreadsheetml/2006/main">
  <c r="C52" i="3"/>
  <c r="D52"/>
  <c r="C8"/>
  <c r="D8"/>
  <c r="C9"/>
  <c r="D9"/>
  <c r="D10"/>
  <c r="D11"/>
  <c r="C11"/>
  <c r="E41" i="4"/>
  <c r="D36" i="3"/>
  <c r="D35"/>
  <c r="C18" i="4"/>
  <c r="D18"/>
  <c r="D23" i="3"/>
  <c r="C23"/>
  <c r="E26"/>
  <c r="C36"/>
  <c r="C35"/>
  <c r="E52" l="1"/>
  <c r="E35"/>
  <c r="E29" i="4"/>
  <c r="D26"/>
  <c r="C26"/>
  <c r="D51" i="3" l="1"/>
  <c r="D50" s="1"/>
  <c r="C51"/>
  <c r="E40" i="4"/>
  <c r="D48" i="3"/>
  <c r="C48"/>
  <c r="D47"/>
  <c r="C47"/>
  <c r="D32" i="4"/>
  <c r="C32"/>
  <c r="E33"/>
  <c r="E34"/>
  <c r="E28"/>
  <c r="E26" l="1"/>
  <c r="E51" i="3"/>
  <c r="C50"/>
  <c r="E50" s="1"/>
  <c r="E36"/>
  <c r="E47"/>
  <c r="E48"/>
  <c r="D36" i="4"/>
  <c r="C36"/>
  <c r="D21"/>
  <c r="C21"/>
  <c r="D11"/>
  <c r="C11"/>
  <c r="D6"/>
  <c r="C6"/>
  <c r="C42" s="1"/>
  <c r="E25" i="3"/>
  <c r="E24"/>
  <c r="D20"/>
  <c r="C20"/>
  <c r="C22"/>
  <c r="D49"/>
  <c r="C49"/>
  <c r="D44"/>
  <c r="D43" s="1"/>
  <c r="C44"/>
  <c r="C43" s="1"/>
  <c r="D42"/>
  <c r="C42"/>
  <c r="D39"/>
  <c r="D40"/>
  <c r="C39"/>
  <c r="C40"/>
  <c r="D38"/>
  <c r="C38"/>
  <c r="D34"/>
  <c r="D33" s="1"/>
  <c r="C34"/>
  <c r="C33" s="1"/>
  <c r="D32"/>
  <c r="C32"/>
  <c r="D30"/>
  <c r="D31"/>
  <c r="D29"/>
  <c r="C30"/>
  <c r="C31"/>
  <c r="C29"/>
  <c r="D27"/>
  <c r="C27"/>
  <c r="D15"/>
  <c r="D16"/>
  <c r="D17"/>
  <c r="D18"/>
  <c r="D19"/>
  <c r="D14"/>
  <c r="C15"/>
  <c r="C16"/>
  <c r="C17"/>
  <c r="C18"/>
  <c r="C19"/>
  <c r="C14"/>
  <c r="C10"/>
  <c r="E43" i="4"/>
  <c r="E39"/>
  <c r="E38"/>
  <c r="E37"/>
  <c r="E35"/>
  <c r="E32"/>
  <c r="E31"/>
  <c r="E30"/>
  <c r="E27"/>
  <c r="E25"/>
  <c r="E23"/>
  <c r="E24"/>
  <c r="E22"/>
  <c r="E20"/>
  <c r="E19"/>
  <c r="E13"/>
  <c r="E14"/>
  <c r="E15"/>
  <c r="E16"/>
  <c r="E17"/>
  <c r="E12"/>
  <c r="E8"/>
  <c r="E9"/>
  <c r="E10"/>
  <c r="E7"/>
  <c r="C142" i="3"/>
  <c r="D142"/>
  <c r="D130" i="4"/>
  <c r="C130"/>
  <c r="D42" l="1"/>
  <c r="E42" s="1"/>
  <c r="E6"/>
  <c r="E11"/>
  <c r="E21"/>
  <c r="C46" i="3"/>
  <c r="C45" s="1"/>
  <c r="D46"/>
  <c r="D45" s="1"/>
  <c r="E23"/>
  <c r="E20"/>
  <c r="E36" i="4"/>
  <c r="E18"/>
  <c r="E31" i="3"/>
  <c r="E14"/>
  <c r="E18"/>
  <c r="E16"/>
  <c r="E40"/>
  <c r="E8"/>
  <c r="E10"/>
  <c r="E11"/>
  <c r="E9"/>
  <c r="E19"/>
  <c r="E17"/>
  <c r="E15"/>
  <c r="E27"/>
  <c r="E29"/>
  <c r="E30"/>
  <c r="E32"/>
  <c r="E33"/>
  <c r="E38"/>
  <c r="E39"/>
  <c r="E42"/>
  <c r="E43"/>
  <c r="D22"/>
  <c r="E22" s="1"/>
  <c r="E44"/>
  <c r="C7"/>
  <c r="C6" s="1"/>
  <c r="C13"/>
  <c r="C12" s="1"/>
  <c r="D13"/>
  <c r="C28"/>
  <c r="C37"/>
  <c r="E34"/>
  <c r="E49"/>
  <c r="D7"/>
  <c r="D28"/>
  <c r="D37"/>
  <c r="E142"/>
  <c r="E130" i="4"/>
  <c r="C21" i="3" l="1"/>
  <c r="C53" s="1"/>
  <c r="E46"/>
  <c r="E45"/>
  <c r="E37"/>
  <c r="D6"/>
  <c r="E7"/>
  <c r="D12"/>
  <c r="E12" s="1"/>
  <c r="E13"/>
  <c r="D21"/>
  <c r="E28"/>
  <c r="D53" l="1"/>
  <c r="E53" s="1"/>
  <c r="E21"/>
  <c r="E6"/>
</calcChain>
</file>

<file path=xl/sharedStrings.xml><?xml version="1.0" encoding="utf-8"?>
<sst xmlns="http://schemas.openxmlformats.org/spreadsheetml/2006/main" count="178" uniqueCount="104">
  <si>
    <t>тыс. руб.</t>
  </si>
  <si>
    <t>Итого</t>
  </si>
  <si>
    <t>№</t>
  </si>
  <si>
    <t>Наименование программы</t>
  </si>
  <si>
    <t xml:space="preserve">Исполнение </t>
  </si>
  <si>
    <t xml:space="preserve">% исполнения </t>
  </si>
  <si>
    <t>1.1</t>
  </si>
  <si>
    <t>1.2</t>
  </si>
  <si>
    <t>1.3</t>
  </si>
  <si>
    <t>2</t>
  </si>
  <si>
    <t>2.1</t>
  </si>
  <si>
    <t>2.2</t>
  </si>
  <si>
    <t>2.3</t>
  </si>
  <si>
    <t>2.4</t>
  </si>
  <si>
    <t>2.5</t>
  </si>
  <si>
    <t>2.6</t>
  </si>
  <si>
    <t>3</t>
  </si>
  <si>
    <t>3.1</t>
  </si>
  <si>
    <t>4</t>
  </si>
  <si>
    <t>5.1</t>
  </si>
  <si>
    <t>5.2</t>
  </si>
  <si>
    <t>5.3</t>
  </si>
  <si>
    <t>11</t>
  </si>
  <si>
    <t>Муниципальная программа "Развитие муниципальной системы  образования города Саянска на 2016-2020годы"</t>
  </si>
  <si>
    <t>Подпрограмма «Развитие дошкольного образования"</t>
  </si>
  <si>
    <t>Подпрограмма «Развитие общего  образования детей"</t>
  </si>
  <si>
    <t>Подпрограмма «Развитие дополнительного образования детей"</t>
  </si>
  <si>
    <t>1.4</t>
  </si>
  <si>
    <t>Подпрограмма "Обеспечение  реализации муниципальной программы и прочие мероприятия в области образования"</t>
  </si>
  <si>
    <t>Муниципальная программа «Культура» на 2016-2020 годы</t>
  </si>
  <si>
    <t>Подпрограмма «Дополнительное образование детей в сфере культуры"</t>
  </si>
  <si>
    <t>Подпрограмма «Культурный досуг населения"</t>
  </si>
  <si>
    <t>Подпрограмма «Библиотечное обслуживание"</t>
  </si>
  <si>
    <t>Подпрограмма «Обеспечение реализации муниципальной программы"</t>
  </si>
  <si>
    <t>Подпрограмма "Укрепление материально-технической базы  муниципальных учреждений культуры"</t>
  </si>
  <si>
    <t>Подпрограмма "Одаренные дети"</t>
  </si>
  <si>
    <t>Муниципальная программа "Социальная поддержка населения на 2016-2020годы"</t>
  </si>
  <si>
    <t xml:space="preserve">Подпрограмма "Социальная поддержка населения города  Саянска и СО НКО" </t>
  </si>
  <si>
    <t>Муниципальная программа  "Молодым семьям-доступное жилье нак 2016-2020годы"</t>
  </si>
  <si>
    <t>5.</t>
  </si>
  <si>
    <t>Муниципальная программа "Физическая культура, спорт и молодежная политика в муниципальном образовании "город Саянск" на 2016-2020годы</t>
  </si>
  <si>
    <t>Подпрограмма "Развитие массовой  физической культуры и спорта"</t>
  </si>
  <si>
    <t xml:space="preserve">Подпрограмма «Развитие  системы  дополнительного образования детей  в учреждении  физкультурно-спортивной направленности" </t>
  </si>
  <si>
    <t>Подпрограмма «Молодежь города Саянска"</t>
  </si>
  <si>
    <t>6.</t>
  </si>
  <si>
    <t>Муниципальная программа  "Организация  отдыха, оздоровления и занятости детей и подростков  города Саянска на 2016-2020годы"</t>
  </si>
  <si>
    <t>7.</t>
  </si>
  <si>
    <t>Муниципальная программа  "Профилактика социально-негативных явлений в муниципальном образованияи "город Саянск" на 2016-2020годы"</t>
  </si>
  <si>
    <t xml:space="preserve">7.1 </t>
  </si>
  <si>
    <t>Подпрограмма "Комплексные меры профилактики злоупотребления наркотическими средствами и психотропными веществами на 2016-2020годы"</t>
  </si>
  <si>
    <t>9.</t>
  </si>
  <si>
    <t>Муниципальная программа "Поддержка и развитие  субъектов малого и среднего предпринимательства в муниципальном образовании  город Саянск на 2015-2020годы"</t>
  </si>
  <si>
    <t>10.</t>
  </si>
  <si>
    <t xml:space="preserve">Муниципальная программа "Управление  имуществом  муниципального образования "город Саянск" на 2016-2020годы" 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</si>
  <si>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2016-2020годы"" </t>
  </si>
  <si>
    <t>Подпрограмма «Обеспечение реализации градостроительной политики деятельности муниципального образования "город Саянск" на 2016-2020годы"</t>
  </si>
  <si>
    <t>Подпрограмма "Осуществление  дорожной деятельности в отношении автомобильных дорог общего пользования местного значения, строительству и капитальному ремонту автодорог в городе Саянске"</t>
  </si>
  <si>
    <t>Подпрограмма "Содержание автомобильных дорог общего пользования местного значения и благоустройство территории МО "город Саянск"</t>
  </si>
  <si>
    <t>Муниципальная программа "Развитие, содержание дорожного хозяйства и благоустройство муниципального образования "город Саянск" на 2016-2020годы</t>
  </si>
  <si>
    <t>Подпрограмма "Повышение безопасности дорожного движения в муниципальном образовании "город Саянск"</t>
  </si>
  <si>
    <t>ВСЕГО</t>
  </si>
  <si>
    <t>в том числе за счет средств местного бюджета</t>
  </si>
  <si>
    <t>МКУ "Управление образования администрации муниципального образования "город Саянск"</t>
  </si>
  <si>
    <t>МКУ "Управление  культуры  администрации муниципального образования "город Саянск"</t>
  </si>
  <si>
    <t>МКУ администрация муниципального образования "город Саянск"</t>
  </si>
  <si>
    <t>МКУ Комитет по управлению имущесмтвом администрации муниципального образования "город Саянск"</t>
  </si>
  <si>
    <t>МКУ Комитет по архитектуре и градостроительству администрации муниципального образования "город Саянск"</t>
  </si>
  <si>
    <t>8.</t>
  </si>
  <si>
    <t>10</t>
  </si>
  <si>
    <t>10.1.</t>
  </si>
  <si>
    <t>11.1</t>
  </si>
  <si>
    <t>11.2</t>
  </si>
  <si>
    <t>11.3</t>
  </si>
  <si>
    <t xml:space="preserve">Муниципальная программа  "Развитие архитектуры, градостроительства и жилищно-коммунального хозяйства муниципального образования "город Саянск на 2016-2020годы" </t>
  </si>
  <si>
    <t>8.1</t>
  </si>
  <si>
    <t>8.2</t>
  </si>
  <si>
    <t>8.3</t>
  </si>
  <si>
    <t xml:space="preserve">% исполне    ния </t>
  </si>
  <si>
    <t>3.1.1.</t>
  </si>
  <si>
    <t>3.1.2</t>
  </si>
  <si>
    <t>Подпрограмма "Социальная поддержка населения города  Саянска и СО НКО" (Образование)</t>
  </si>
  <si>
    <t>Подпрограмма "Социальная поддержка населения города  Саянска и СО НКО" (Администрация)</t>
  </si>
  <si>
    <t>7.2.</t>
  </si>
  <si>
    <t>Подпрограмма "Профилактика правонарушений в муниципальном образовании "город Саянск" на 2016-2020 годы"</t>
  </si>
  <si>
    <t>10.2.</t>
  </si>
  <si>
    <t>Подпрограмма «Санитарная очистка территории муниципального образования "город Саянск" на 2016-2020 годы"</t>
  </si>
  <si>
    <t>10.3.</t>
  </si>
  <si>
    <t>Подпрограмма «Энергосбережение и повышение энергетической эффективности на территории муниципального образования "город Саянск" на 2016-2020 годы"</t>
  </si>
  <si>
    <t>11.1.</t>
  </si>
  <si>
    <t>11.2.</t>
  </si>
  <si>
    <t>12</t>
  </si>
  <si>
    <t>Муниципальная программа "Строительство и капитальный ремонт объектов водоснабжения и водоотведения муниципального образования "город Саянск" на 2016-2018 годы</t>
  </si>
  <si>
    <t>План на 2017 год в соответствии со сводной бюджетной росписью</t>
  </si>
  <si>
    <t>7.3.</t>
  </si>
  <si>
    <t>Подпрограмма "Профилактика социально-значимых заболеваний на на 2016-2020 годы"</t>
  </si>
  <si>
    <t>3.1.3.</t>
  </si>
  <si>
    <t>Подпрограмма "Доступная среда для инвалидов и других маломобильных групп населения г. саянск" (культура )</t>
  </si>
  <si>
    <t>Исп. Иванова С.О., тел. 5-66-86</t>
  </si>
  <si>
    <t>13</t>
  </si>
  <si>
    <t>Муниципальная программа " Формирование современной городской среды на территории муниципального образования "город Саянск" на 2017-2020 годы</t>
  </si>
  <si>
    <t>Начальник Управления по финансам и налогам                                                                                       И.В.Бухарова</t>
  </si>
  <si>
    <t>Начальник Управления по финансам и налогам                                                                                                             И.В.Бухарова</t>
  </si>
  <si>
    <t xml:space="preserve">Информация об исполнении муниципальных программ и подпрограмм городского округа г. Саянск по главным распорядителям бюджетных средств на 01.12.2017г. </t>
  </si>
  <si>
    <t>Информация об исполнении муниципальных программ и подпрограмм городского округа г. Саянск на 01.12.2017г.</t>
  </si>
</sst>
</file>

<file path=xl/styles.xml><?xml version="1.0" encoding="utf-8"?>
<styleSheet xmlns="http://schemas.openxmlformats.org/spreadsheetml/2006/main">
  <numFmts count="1">
    <numFmt numFmtId="164" formatCode="#,##0.0"/>
  </numFmts>
  <fonts count="6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49" fontId="1" fillId="0" borderId="1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/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left" vertical="center" wrapText="1"/>
    </xf>
    <xf numFmtId="0" fontId="1" fillId="0" borderId="0" xfId="0" applyFont="1" applyFill="1"/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right" wrapText="1"/>
    </xf>
    <xf numFmtId="49" fontId="3" fillId="0" borderId="1" xfId="0" applyNumberFormat="1" applyFont="1" applyFill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left" vertical="center" wrapText="1"/>
    </xf>
    <xf numFmtId="0" fontId="2" fillId="0" borderId="0" xfId="0" applyFont="1" applyFill="1"/>
    <xf numFmtId="3" fontId="2" fillId="0" borderId="1" xfId="0" applyNumberFormat="1" applyFont="1" applyFill="1" applyBorder="1" applyAlignment="1">
      <alignment horizontal="center" vertical="center"/>
    </xf>
    <xf numFmtId="49" fontId="1" fillId="0" borderId="7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" fillId="0" borderId="0" xfId="0" applyFont="1" applyFill="1" applyBorder="1" applyAlignment="1">
      <alignment vertical="center"/>
    </xf>
    <xf numFmtId="164" fontId="1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/>
    </xf>
    <xf numFmtId="0" fontId="1" fillId="0" borderId="0" xfId="0" applyFont="1" applyFill="1" applyAlignment="1"/>
    <xf numFmtId="0" fontId="1" fillId="0" borderId="0" xfId="0" applyFont="1" applyFill="1" applyAlignment="1">
      <alignment horizontal="right"/>
    </xf>
    <xf numFmtId="3" fontId="1" fillId="0" borderId="0" xfId="0" applyNumberFormat="1" applyFont="1" applyFill="1" applyAlignment="1">
      <alignment wrapText="1"/>
    </xf>
    <xf numFmtId="49" fontId="2" fillId="0" borderId="7" xfId="0" applyNumberFormat="1" applyFont="1" applyFill="1" applyBorder="1" applyAlignment="1">
      <alignment horizontal="center" vertical="center"/>
    </xf>
    <xf numFmtId="49" fontId="2" fillId="0" borderId="7" xfId="0" applyNumberFormat="1" applyFont="1" applyFill="1" applyBorder="1" applyAlignment="1">
      <alignment horizontal="left" vertical="center" wrapText="1"/>
    </xf>
    <xf numFmtId="3" fontId="2" fillId="0" borderId="7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3" fontId="1" fillId="0" borderId="0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 vertical="center" wrapText="1"/>
    </xf>
    <xf numFmtId="3" fontId="2" fillId="0" borderId="1" xfId="0" applyNumberFormat="1" applyFont="1" applyFill="1" applyBorder="1" applyAlignment="1">
      <alignment horizontal="right"/>
    </xf>
    <xf numFmtId="3" fontId="1" fillId="0" borderId="0" xfId="0" applyNumberFormat="1" applyFont="1" applyFill="1"/>
    <xf numFmtId="3" fontId="1" fillId="0" borderId="0" xfId="0" applyNumberFormat="1" applyFont="1" applyFill="1" applyAlignment="1"/>
    <xf numFmtId="3" fontId="1" fillId="0" borderId="0" xfId="0" applyNumberFormat="1" applyFont="1" applyFill="1" applyAlignment="1">
      <alignment horizontal="right"/>
    </xf>
    <xf numFmtId="3" fontId="1" fillId="2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49" fontId="2" fillId="0" borderId="1" xfId="0" applyNumberFormat="1" applyFont="1" applyFill="1" applyBorder="1" applyAlignment="1">
      <alignment horizontal="left"/>
    </xf>
    <xf numFmtId="0" fontId="2" fillId="0" borderId="0" xfId="0" applyFont="1" applyFill="1" applyAlignment="1">
      <alignment horizontal="center" wrapText="1"/>
    </xf>
    <xf numFmtId="0" fontId="1" fillId="0" borderId="0" xfId="0" applyFont="1" applyFill="1" applyAlignment="1">
      <alignment horizontal="left" vertical="top" wrapText="1"/>
    </xf>
    <xf numFmtId="49" fontId="1" fillId="0" borderId="2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/>
    </xf>
    <xf numFmtId="49" fontId="1" fillId="0" borderId="4" xfId="0" applyNumberFormat="1" applyFont="1" applyFill="1" applyBorder="1" applyAlignment="1">
      <alignment horizontal="center" vertical="center"/>
    </xf>
    <xf numFmtId="49" fontId="1" fillId="0" borderId="5" xfId="0" applyNumberFormat="1" applyFont="1" applyFill="1" applyBorder="1" applyAlignment="1">
      <alignment horizontal="center" vertical="center"/>
    </xf>
    <xf numFmtId="49" fontId="1" fillId="0" borderId="6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wrapText="1" shrinkToFi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FF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H171"/>
  <sheetViews>
    <sheetView showGridLines="0" topLeftCell="A40" zoomScaleNormal="100" zoomScaleSheetLayoutView="130" workbookViewId="0">
      <selection activeCell="C18" sqref="C18"/>
    </sheetView>
  </sheetViews>
  <sheetFormatPr defaultColWidth="9.109375" defaultRowHeight="12.7" customHeight="1" outlineLevelRow="1"/>
  <cols>
    <col min="1" max="1" width="4.5546875" style="8" bestFit="1" customWidth="1"/>
    <col min="2" max="2" width="67.6640625" style="8" customWidth="1"/>
    <col min="3" max="3" width="21.33203125" style="36" customWidth="1"/>
    <col min="4" max="5" width="8.88671875" style="36" customWidth="1"/>
    <col min="6" max="16384" width="9.109375" style="8"/>
  </cols>
  <sheetData>
    <row r="1" spans="1:5" ht="45.7" customHeight="1">
      <c r="A1" s="42" t="s">
        <v>103</v>
      </c>
      <c r="B1" s="42"/>
      <c r="C1" s="42"/>
      <c r="D1" s="42"/>
      <c r="E1" s="42"/>
    </row>
    <row r="2" spans="1:5" ht="14.4">
      <c r="B2" s="43"/>
      <c r="C2" s="43"/>
      <c r="D2" s="43"/>
      <c r="E2" s="43"/>
    </row>
    <row r="3" spans="1:5" ht="12.7" customHeight="1">
      <c r="B3" s="43"/>
      <c r="C3" s="43"/>
      <c r="D3" s="43"/>
      <c r="E3" s="43"/>
    </row>
    <row r="4" spans="1:5" ht="14.4">
      <c r="C4" s="27"/>
      <c r="D4" s="27"/>
      <c r="E4" s="10" t="s">
        <v>0</v>
      </c>
    </row>
    <row r="5" spans="1:5" ht="57.6">
      <c r="A5" s="1" t="s">
        <v>2</v>
      </c>
      <c r="B5" s="1" t="s">
        <v>3</v>
      </c>
      <c r="C5" s="2" t="s">
        <v>92</v>
      </c>
      <c r="D5" s="2" t="s">
        <v>4</v>
      </c>
      <c r="E5" s="2" t="s">
        <v>5</v>
      </c>
    </row>
    <row r="6" spans="1:5" s="14" customFormat="1" ht="28.8">
      <c r="A6" s="12">
        <v>1</v>
      </c>
      <c r="B6" s="13" t="s">
        <v>23</v>
      </c>
      <c r="C6" s="4">
        <f>C7+C8+C9+C10</f>
        <v>677121.59</v>
      </c>
      <c r="D6" s="4">
        <f>D7+D8+D9+D10</f>
        <v>557247.72</v>
      </c>
      <c r="E6" s="4">
        <f>D6/C6*100</f>
        <v>82.296551790646646</v>
      </c>
    </row>
    <row r="7" spans="1:5" ht="14.4" outlineLevel="1">
      <c r="A7" s="6" t="s">
        <v>6</v>
      </c>
      <c r="B7" s="7" t="s">
        <v>24</v>
      </c>
      <c r="C7" s="2">
        <v>273774.87</v>
      </c>
      <c r="D7" s="2">
        <v>232834.81</v>
      </c>
      <c r="E7" s="2">
        <f>D7/C7*100</f>
        <v>85.046085493529773</v>
      </c>
    </row>
    <row r="8" spans="1:5" ht="14.4" outlineLevel="1">
      <c r="A8" s="6" t="s">
        <v>7</v>
      </c>
      <c r="B8" s="7" t="s">
        <v>25</v>
      </c>
      <c r="C8" s="2">
        <v>340427.51</v>
      </c>
      <c r="D8" s="2">
        <v>271568.09999999998</v>
      </c>
      <c r="E8" s="2">
        <f t="shared" ref="E8:E10" si="0">D8/C8*100</f>
        <v>79.772665845953512</v>
      </c>
    </row>
    <row r="9" spans="1:5" ht="14.4" outlineLevel="1">
      <c r="A9" s="6" t="s">
        <v>8</v>
      </c>
      <c r="B9" s="7" t="s">
        <v>26</v>
      </c>
      <c r="C9" s="2">
        <v>27869.360000000001</v>
      </c>
      <c r="D9" s="2">
        <v>23594.47</v>
      </c>
      <c r="E9" s="2">
        <f t="shared" si="0"/>
        <v>84.660968174367838</v>
      </c>
    </row>
    <row r="10" spans="1:5" ht="28.8" outlineLevel="1">
      <c r="A10" s="6" t="s">
        <v>27</v>
      </c>
      <c r="B10" s="7" t="s">
        <v>28</v>
      </c>
      <c r="C10" s="2">
        <v>35049.85</v>
      </c>
      <c r="D10" s="2">
        <v>29250.34</v>
      </c>
      <c r="E10" s="2">
        <f t="shared" si="0"/>
        <v>83.453538317567705</v>
      </c>
    </row>
    <row r="11" spans="1:5" s="14" customFormat="1" ht="14.4">
      <c r="A11" s="12" t="s">
        <v>9</v>
      </c>
      <c r="B11" s="13" t="s">
        <v>29</v>
      </c>
      <c r="C11" s="4">
        <f>C12+C13+C14+C15+C16+C17</f>
        <v>76857.12000000001</v>
      </c>
      <c r="D11" s="4">
        <f>D12+D13+D14+D15+D16+D17</f>
        <v>63667.78</v>
      </c>
      <c r="E11" s="4">
        <f>D11/C11*100</f>
        <v>82.839143595284327</v>
      </c>
    </row>
    <row r="12" spans="1:5" ht="14.4" outlineLevel="1">
      <c r="A12" s="6" t="s">
        <v>10</v>
      </c>
      <c r="B12" s="7" t="s">
        <v>30</v>
      </c>
      <c r="C12" s="2">
        <v>26735.200000000001</v>
      </c>
      <c r="D12" s="2">
        <v>22339.07</v>
      </c>
      <c r="E12" s="2">
        <f>D12/C12*100</f>
        <v>83.556771596995716</v>
      </c>
    </row>
    <row r="13" spans="1:5" ht="14.4" outlineLevel="1">
      <c r="A13" s="6" t="s">
        <v>11</v>
      </c>
      <c r="B13" s="7" t="s">
        <v>31</v>
      </c>
      <c r="C13" s="2">
        <v>16978.07</v>
      </c>
      <c r="D13" s="2">
        <v>13385.92</v>
      </c>
      <c r="E13" s="2">
        <f t="shared" ref="E13:E19" si="1">D13/C13*100</f>
        <v>78.842412594599978</v>
      </c>
    </row>
    <row r="14" spans="1:5" ht="14.4" outlineLevel="1">
      <c r="A14" s="6" t="s">
        <v>12</v>
      </c>
      <c r="B14" s="7" t="s">
        <v>32</v>
      </c>
      <c r="C14" s="2">
        <v>13399.68</v>
      </c>
      <c r="D14" s="2">
        <v>11367.07</v>
      </c>
      <c r="E14" s="2">
        <f t="shared" si="1"/>
        <v>84.830906409705293</v>
      </c>
    </row>
    <row r="15" spans="1:5" ht="14.4" outlineLevel="1">
      <c r="A15" s="6" t="s">
        <v>13</v>
      </c>
      <c r="B15" s="7" t="s">
        <v>33</v>
      </c>
      <c r="C15" s="2">
        <v>19139.04</v>
      </c>
      <c r="D15" s="2">
        <v>16010.72</v>
      </c>
      <c r="E15" s="2">
        <f t="shared" si="1"/>
        <v>83.654770563204835</v>
      </c>
    </row>
    <row r="16" spans="1:5" ht="39" customHeight="1" outlineLevel="1">
      <c r="A16" s="6" t="s">
        <v>14</v>
      </c>
      <c r="B16" s="7" t="s">
        <v>34</v>
      </c>
      <c r="C16" s="2">
        <v>501.13</v>
      </c>
      <c r="D16" s="2">
        <v>501</v>
      </c>
      <c r="E16" s="2">
        <f t="shared" si="1"/>
        <v>99.974058627501847</v>
      </c>
    </row>
    <row r="17" spans="1:5" ht="14.4" outlineLevel="1">
      <c r="A17" s="6" t="s">
        <v>15</v>
      </c>
      <c r="B17" s="7" t="s">
        <v>35</v>
      </c>
      <c r="C17" s="2">
        <v>104</v>
      </c>
      <c r="D17" s="2">
        <v>64</v>
      </c>
      <c r="E17" s="2">
        <f t="shared" si="1"/>
        <v>61.53846153846154</v>
      </c>
    </row>
    <row r="18" spans="1:5" ht="28.8" outlineLevel="1">
      <c r="A18" s="12" t="s">
        <v>16</v>
      </c>
      <c r="B18" s="13" t="s">
        <v>36</v>
      </c>
      <c r="C18" s="4">
        <f>C19</f>
        <v>33071.599999999999</v>
      </c>
      <c r="D18" s="4">
        <f>D19</f>
        <v>28491.37</v>
      </c>
      <c r="E18" s="4">
        <f>D18/C18*100</f>
        <v>86.150564230336599</v>
      </c>
    </row>
    <row r="19" spans="1:5" ht="28.8" outlineLevel="1">
      <c r="A19" s="6" t="s">
        <v>17</v>
      </c>
      <c r="B19" s="7" t="s">
        <v>37</v>
      </c>
      <c r="C19" s="2">
        <v>33071.599999999999</v>
      </c>
      <c r="D19" s="2">
        <v>28491.37</v>
      </c>
      <c r="E19" s="2">
        <f t="shared" si="1"/>
        <v>86.150564230336599</v>
      </c>
    </row>
    <row r="20" spans="1:5" ht="28.8" outlineLevel="1">
      <c r="A20" s="12" t="s">
        <v>18</v>
      </c>
      <c r="B20" s="13" t="s">
        <v>38</v>
      </c>
      <c r="C20" s="4">
        <v>12247</v>
      </c>
      <c r="D20" s="4">
        <v>11923</v>
      </c>
      <c r="E20" s="4">
        <f>D20/C20*100</f>
        <v>97.354454152037235</v>
      </c>
    </row>
    <row r="21" spans="1:5" s="14" customFormat="1" ht="43.2">
      <c r="A21" s="12" t="s">
        <v>39</v>
      </c>
      <c r="B21" s="13" t="s">
        <v>40</v>
      </c>
      <c r="C21" s="4">
        <f>C22+C23+C24</f>
        <v>70888.08</v>
      </c>
      <c r="D21" s="4">
        <f>D22+D23+D24</f>
        <v>53759.92</v>
      </c>
      <c r="E21" s="4">
        <f>D21/C21*100</f>
        <v>75.837743101520033</v>
      </c>
    </row>
    <row r="22" spans="1:5" ht="14.4" outlineLevel="1">
      <c r="A22" s="6" t="s">
        <v>19</v>
      </c>
      <c r="B22" s="7" t="s">
        <v>41</v>
      </c>
      <c r="C22" s="2">
        <v>31818.48</v>
      </c>
      <c r="D22" s="2">
        <v>24611.39</v>
      </c>
      <c r="E22" s="2">
        <f t="shared" ref="E22:E24" si="2">D22/C22*100</f>
        <v>77.349357983159479</v>
      </c>
    </row>
    <row r="23" spans="1:5" ht="28.8" outlineLevel="1">
      <c r="A23" s="6" t="s">
        <v>20</v>
      </c>
      <c r="B23" s="7" t="s">
        <v>42</v>
      </c>
      <c r="C23" s="2">
        <v>38857.599999999999</v>
      </c>
      <c r="D23" s="2">
        <v>28936.53</v>
      </c>
      <c r="E23" s="2">
        <f t="shared" si="2"/>
        <v>74.468134933706665</v>
      </c>
    </row>
    <row r="24" spans="1:5" ht="14.4" outlineLevel="1">
      <c r="A24" s="6" t="s">
        <v>21</v>
      </c>
      <c r="B24" s="7" t="s">
        <v>43</v>
      </c>
      <c r="C24" s="2">
        <v>212</v>
      </c>
      <c r="D24" s="2">
        <v>212</v>
      </c>
      <c r="E24" s="2">
        <f t="shared" si="2"/>
        <v>100</v>
      </c>
    </row>
    <row r="25" spans="1:5" ht="28.8" outlineLevel="1">
      <c r="A25" s="12" t="s">
        <v>44</v>
      </c>
      <c r="B25" s="13" t="s">
        <v>45</v>
      </c>
      <c r="C25" s="4">
        <v>3073</v>
      </c>
      <c r="D25" s="4">
        <v>2779</v>
      </c>
      <c r="E25" s="4">
        <f>D25/C25*100</f>
        <v>90.432801822323455</v>
      </c>
    </row>
    <row r="26" spans="1:5" ht="43.2" outlineLevel="1">
      <c r="A26" s="12" t="s">
        <v>46</v>
      </c>
      <c r="B26" s="13" t="s">
        <v>47</v>
      </c>
      <c r="C26" s="4">
        <f>C27+C28+C29</f>
        <v>227</v>
      </c>
      <c r="D26" s="4">
        <f>D27+D28+D29</f>
        <v>202</v>
      </c>
      <c r="E26" s="4">
        <f>D26/C26*100</f>
        <v>88.986784140969164</v>
      </c>
    </row>
    <row r="27" spans="1:5" ht="43.2" outlineLevel="1">
      <c r="A27" s="6" t="s">
        <v>48</v>
      </c>
      <c r="B27" s="7" t="s">
        <v>49</v>
      </c>
      <c r="C27" s="2">
        <v>50</v>
      </c>
      <c r="D27" s="2">
        <v>50</v>
      </c>
      <c r="E27" s="2">
        <f t="shared" ref="E27:E29" si="3">D27/C27*100</f>
        <v>100</v>
      </c>
    </row>
    <row r="28" spans="1:5" ht="28.8" outlineLevel="1">
      <c r="A28" s="6" t="s">
        <v>82</v>
      </c>
      <c r="B28" s="7" t="s">
        <v>94</v>
      </c>
      <c r="C28" s="2">
        <v>25</v>
      </c>
      <c r="D28" s="2">
        <v>0</v>
      </c>
      <c r="E28" s="2">
        <f t="shared" si="3"/>
        <v>0</v>
      </c>
    </row>
    <row r="29" spans="1:5" ht="28.8" outlineLevel="1">
      <c r="A29" s="6" t="s">
        <v>93</v>
      </c>
      <c r="B29" s="7" t="s">
        <v>83</v>
      </c>
      <c r="C29" s="2">
        <v>152</v>
      </c>
      <c r="D29" s="2">
        <v>152</v>
      </c>
      <c r="E29" s="2">
        <f t="shared" si="3"/>
        <v>100</v>
      </c>
    </row>
    <row r="30" spans="1:5" ht="43.2" outlineLevel="1">
      <c r="A30" s="12" t="s">
        <v>67</v>
      </c>
      <c r="B30" s="13" t="s">
        <v>51</v>
      </c>
      <c r="C30" s="4">
        <v>1841.73</v>
      </c>
      <c r="D30" s="4">
        <v>1799.73</v>
      </c>
      <c r="E30" s="4">
        <f>D30/C30*100</f>
        <v>97.719535436790409</v>
      </c>
    </row>
    <row r="31" spans="1:5" s="14" customFormat="1" ht="28.8">
      <c r="A31" s="12" t="s">
        <v>50</v>
      </c>
      <c r="B31" s="13" t="s">
        <v>53</v>
      </c>
      <c r="C31" s="4">
        <v>29939.95</v>
      </c>
      <c r="D31" s="4">
        <v>22392.92</v>
      </c>
      <c r="E31" s="4">
        <f>D31/C31*100</f>
        <v>74.792776875044879</v>
      </c>
    </row>
    <row r="32" spans="1:5" ht="43.2" outlineLevel="1">
      <c r="A32" s="28" t="s">
        <v>68</v>
      </c>
      <c r="B32" s="29" t="s">
        <v>73</v>
      </c>
      <c r="C32" s="30">
        <f>C35+C34+C33</f>
        <v>27538.63</v>
      </c>
      <c r="D32" s="30">
        <f>D35+D34+D33</f>
        <v>22035.07</v>
      </c>
      <c r="E32" s="4">
        <f>D32/C32*100</f>
        <v>80.015127840419069</v>
      </c>
    </row>
    <row r="33" spans="1:8" ht="43.2" hidden="1" outlineLevel="1">
      <c r="A33" s="16" t="s">
        <v>69</v>
      </c>
      <c r="B33" s="7" t="s">
        <v>87</v>
      </c>
      <c r="C33" s="31">
        <v>0</v>
      </c>
      <c r="D33" s="31">
        <v>0</v>
      </c>
      <c r="E33" s="2" t="e">
        <f t="shared" ref="E33:E41" si="4">D33/C33*100</f>
        <v>#DIV/0!</v>
      </c>
    </row>
    <row r="34" spans="1:8" ht="28.8" outlineLevel="1">
      <c r="A34" s="16" t="s">
        <v>84</v>
      </c>
      <c r="B34" s="7" t="s">
        <v>85</v>
      </c>
      <c r="C34" s="31">
        <v>948</v>
      </c>
      <c r="D34" s="31">
        <v>695.26</v>
      </c>
      <c r="E34" s="2">
        <f t="shared" si="4"/>
        <v>73.339662447257382</v>
      </c>
    </row>
    <row r="35" spans="1:8" ht="43.2" outlineLevel="1">
      <c r="A35" s="6" t="s">
        <v>86</v>
      </c>
      <c r="B35" s="7" t="s">
        <v>55</v>
      </c>
      <c r="C35" s="2">
        <v>26590.63</v>
      </c>
      <c r="D35" s="2">
        <v>21339.81</v>
      </c>
      <c r="E35" s="2">
        <f t="shared" si="4"/>
        <v>80.253119237866883</v>
      </c>
    </row>
    <row r="36" spans="1:8" s="14" customFormat="1" ht="43.2">
      <c r="A36" s="12" t="s">
        <v>22</v>
      </c>
      <c r="B36" s="13" t="s">
        <v>58</v>
      </c>
      <c r="C36" s="4">
        <f>C37+C38+C39</f>
        <v>147616.54999999999</v>
      </c>
      <c r="D36" s="4">
        <f>D37+D38+D39</f>
        <v>88811.290000000008</v>
      </c>
      <c r="E36" s="4">
        <f>D36/C36*100</f>
        <v>60.163504701877947</v>
      </c>
    </row>
    <row r="37" spans="1:8" ht="43.2" outlineLevel="1">
      <c r="A37" s="6" t="s">
        <v>70</v>
      </c>
      <c r="B37" s="7" t="s">
        <v>56</v>
      </c>
      <c r="C37" s="2">
        <v>123535.06</v>
      </c>
      <c r="D37" s="2">
        <v>68516.27</v>
      </c>
      <c r="E37" s="2">
        <f t="shared" si="4"/>
        <v>55.46301592438617</v>
      </c>
    </row>
    <row r="38" spans="1:8" ht="28.8" outlineLevel="1">
      <c r="A38" s="6" t="s">
        <v>71</v>
      </c>
      <c r="B38" s="7" t="s">
        <v>59</v>
      </c>
      <c r="C38" s="2">
        <v>941.91</v>
      </c>
      <c r="D38" s="2">
        <v>887.3</v>
      </c>
      <c r="E38" s="2">
        <f t="shared" si="4"/>
        <v>94.2022061555775</v>
      </c>
    </row>
    <row r="39" spans="1:8" ht="28.8" outlineLevel="1">
      <c r="A39" s="6" t="s">
        <v>72</v>
      </c>
      <c r="B39" s="7" t="s">
        <v>57</v>
      </c>
      <c r="C39" s="2">
        <v>23139.58</v>
      </c>
      <c r="D39" s="2">
        <v>19407.72</v>
      </c>
      <c r="E39" s="2">
        <f t="shared" si="4"/>
        <v>83.872395263872548</v>
      </c>
    </row>
    <row r="40" spans="1:8" ht="43.2" outlineLevel="1">
      <c r="A40" s="12" t="s">
        <v>90</v>
      </c>
      <c r="B40" s="13" t="s">
        <v>91</v>
      </c>
      <c r="C40" s="4">
        <v>22519.94</v>
      </c>
      <c r="D40" s="4">
        <v>22519.32</v>
      </c>
      <c r="E40" s="4">
        <f t="shared" si="4"/>
        <v>99.997246884316752</v>
      </c>
    </row>
    <row r="41" spans="1:8" ht="43.2" outlineLevel="1">
      <c r="A41" s="12" t="s">
        <v>98</v>
      </c>
      <c r="B41" s="13" t="s">
        <v>99</v>
      </c>
      <c r="C41" s="4">
        <v>14161</v>
      </c>
      <c r="D41" s="4">
        <v>8477.07</v>
      </c>
      <c r="E41" s="4">
        <f t="shared" si="4"/>
        <v>59.86208601087494</v>
      </c>
    </row>
    <row r="42" spans="1:8" ht="14.4" outlineLevel="1">
      <c r="A42" s="6"/>
      <c r="B42" s="13" t="s">
        <v>60</v>
      </c>
      <c r="C42" s="4">
        <f>C6+C11+C18+C20+C21+C25+C26+C30+C31+C32+C36+C40+C41</f>
        <v>1117103.1899999997</v>
      </c>
      <c r="D42" s="4">
        <f>D6+D11+D18+D20+D21+D25+D26+D30+D31+D32+D36+D40+D41</f>
        <v>884106.19</v>
      </c>
      <c r="E42" s="4">
        <f>D42/C42*100</f>
        <v>79.14275045620451</v>
      </c>
    </row>
    <row r="43" spans="1:8" ht="14.4" outlineLevel="1">
      <c r="A43" s="6"/>
      <c r="B43" s="7" t="s">
        <v>61</v>
      </c>
      <c r="C43" s="2">
        <v>515163.53</v>
      </c>
      <c r="D43" s="2">
        <v>411957.42</v>
      </c>
      <c r="E43" s="2">
        <f>D43/C43*100</f>
        <v>79.966340008579408</v>
      </c>
    </row>
    <row r="44" spans="1:8" ht="41.95" customHeight="1" outlineLevel="1">
      <c r="A44" s="21"/>
      <c r="B44" s="21"/>
      <c r="C44" s="32"/>
      <c r="D44" s="32"/>
      <c r="E44" s="32"/>
    </row>
    <row r="45" spans="1:8" s="5" customFormat="1" ht="15.65">
      <c r="A45" s="50" t="s">
        <v>100</v>
      </c>
      <c r="B45" s="50"/>
      <c r="C45" s="50"/>
      <c r="D45" s="50"/>
      <c r="E45" s="50"/>
      <c r="F45" s="40"/>
      <c r="G45" s="40"/>
      <c r="H45" s="40"/>
    </row>
    <row r="46" spans="1:8" ht="15.85" customHeight="1" outlineLevel="1">
      <c r="A46" s="21"/>
      <c r="B46" s="21"/>
      <c r="C46" s="32"/>
      <c r="D46" s="32"/>
      <c r="E46" s="32"/>
    </row>
    <row r="47" spans="1:8" ht="14.4" hidden="1" outlineLevel="1">
      <c r="A47" s="44"/>
      <c r="B47" s="45"/>
      <c r="C47" s="45"/>
      <c r="D47" s="45"/>
      <c r="E47" s="46"/>
    </row>
    <row r="48" spans="1:8" ht="23.95" hidden="1" customHeight="1" outlineLevel="1">
      <c r="A48" s="44"/>
      <c r="B48" s="45"/>
      <c r="C48" s="45"/>
      <c r="D48" s="45"/>
      <c r="E48" s="46"/>
    </row>
    <row r="49" spans="1:5" ht="14.4" hidden="1" outlineLevel="1">
      <c r="A49" s="44"/>
      <c r="B49" s="45"/>
      <c r="C49" s="45"/>
      <c r="D49" s="45"/>
      <c r="E49" s="46"/>
    </row>
    <row r="50" spans="1:5" s="14" customFormat="1" ht="14.4" hidden="1">
      <c r="A50" s="44"/>
      <c r="B50" s="45"/>
      <c r="C50" s="45"/>
      <c r="D50" s="45"/>
      <c r="E50" s="46"/>
    </row>
    <row r="51" spans="1:5" ht="14.4" hidden="1" outlineLevel="1">
      <c r="A51" s="44"/>
      <c r="B51" s="45"/>
      <c r="C51" s="45"/>
      <c r="D51" s="45"/>
      <c r="E51" s="46"/>
    </row>
    <row r="52" spans="1:5" ht="41.95" hidden="1" customHeight="1" outlineLevel="1">
      <c r="A52" s="44"/>
      <c r="B52" s="45"/>
      <c r="C52" s="45"/>
      <c r="D52" s="45"/>
      <c r="E52" s="46"/>
    </row>
    <row r="53" spans="1:5" ht="14.4" hidden="1" outlineLevel="1">
      <c r="A53" s="44"/>
      <c r="B53" s="45"/>
      <c r="C53" s="45"/>
      <c r="D53" s="45"/>
      <c r="E53" s="46"/>
    </row>
    <row r="54" spans="1:5" ht="14.4" hidden="1" outlineLevel="1">
      <c r="A54" s="44"/>
      <c r="B54" s="45"/>
      <c r="C54" s="45"/>
      <c r="D54" s="45"/>
      <c r="E54" s="46"/>
    </row>
    <row r="55" spans="1:5" ht="14.4" hidden="1" outlineLevel="1">
      <c r="A55" s="44"/>
      <c r="B55" s="45"/>
      <c r="C55" s="45"/>
      <c r="D55" s="45"/>
      <c r="E55" s="46"/>
    </row>
    <row r="56" spans="1:5" ht="12.7" hidden="1" customHeight="1" outlineLevel="1">
      <c r="A56" s="44"/>
      <c r="B56" s="45"/>
      <c r="C56" s="45"/>
      <c r="D56" s="45"/>
      <c r="E56" s="46"/>
    </row>
    <row r="57" spans="1:5" ht="14.4" hidden="1" outlineLevel="1">
      <c r="A57" s="44"/>
      <c r="B57" s="45"/>
      <c r="C57" s="45"/>
      <c r="D57" s="45"/>
      <c r="E57" s="46"/>
    </row>
    <row r="58" spans="1:5" s="14" customFormat="1" ht="14.4" hidden="1">
      <c r="A58" s="44"/>
      <c r="B58" s="45"/>
      <c r="C58" s="45"/>
      <c r="D58" s="45"/>
      <c r="E58" s="46"/>
    </row>
    <row r="59" spans="1:5" ht="14.4" hidden="1" outlineLevel="1">
      <c r="A59" s="44"/>
      <c r="B59" s="45"/>
      <c r="C59" s="45"/>
      <c r="D59" s="45"/>
      <c r="E59" s="46"/>
    </row>
    <row r="60" spans="1:5" ht="14.4" hidden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8" hidden="1" customHeight="1" outlineLevel="1">
      <c r="A63" s="44"/>
      <c r="B63" s="45"/>
      <c r="C63" s="45"/>
      <c r="D63" s="45"/>
      <c r="E63" s="46"/>
    </row>
    <row r="64" spans="1:5" ht="14.4" hidden="1" outlineLevel="1">
      <c r="A64" s="44"/>
      <c r="B64" s="45"/>
      <c r="C64" s="45"/>
      <c r="D64" s="45"/>
      <c r="E64" s="46"/>
    </row>
    <row r="65" spans="1:5" s="14" customFormat="1" ht="14.4" hidden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4.4" hidden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ht="14.4" hidden="1" outlineLevel="1">
      <c r="A70" s="44"/>
      <c r="B70" s="45"/>
      <c r="C70" s="45"/>
      <c r="D70" s="45"/>
      <c r="E70" s="46"/>
    </row>
    <row r="71" spans="1:5" ht="0.8" hidden="1" customHeight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s="14" customFormat="1" ht="14.4" hidden="1">
      <c r="A73" s="44"/>
      <c r="B73" s="45"/>
      <c r="C73" s="45"/>
      <c r="D73" s="45"/>
      <c r="E73" s="46"/>
    </row>
    <row r="74" spans="1:5" ht="14.4" hidden="1" outlineLevel="1">
      <c r="A74" s="44"/>
      <c r="B74" s="45"/>
      <c r="C74" s="45"/>
      <c r="D74" s="45"/>
      <c r="E74" s="46"/>
    </row>
    <row r="75" spans="1:5" ht="14.4" hidden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ht="14.4" hidden="1" outlineLevel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23.95" hidden="1" customHeight="1" outlineLevel="1">
      <c r="A80" s="44"/>
      <c r="B80" s="45"/>
      <c r="C80" s="45"/>
      <c r="D80" s="45"/>
      <c r="E80" s="46"/>
    </row>
    <row r="81" spans="1:5" s="14" customFormat="1" ht="14.4" hidden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12.7" hidden="1" customHeight="1" outlineLevel="1">
      <c r="A83" s="47"/>
      <c r="B83" s="48"/>
      <c r="C83" s="48"/>
      <c r="D83" s="48"/>
      <c r="E83" s="49"/>
    </row>
    <row r="84" spans="1:5" ht="14.4" hidden="1" outlineLevel="1">
      <c r="A84" s="6"/>
      <c r="B84" s="7"/>
      <c r="C84" s="33"/>
      <c r="D84" s="33"/>
      <c r="E84" s="33"/>
    </row>
    <row r="85" spans="1:5" ht="14.4" hidden="1" outlineLevel="1">
      <c r="A85" s="6"/>
      <c r="B85" s="7"/>
      <c r="C85" s="33"/>
      <c r="D85" s="33"/>
      <c r="E85" s="33"/>
    </row>
    <row r="86" spans="1:5" ht="14.4" hidden="1" outlineLevel="1">
      <c r="A86" s="6"/>
      <c r="B86" s="7"/>
      <c r="C86" s="33"/>
      <c r="D86" s="33"/>
      <c r="E86" s="33"/>
    </row>
    <row r="87" spans="1:5" ht="13.5" hidden="1" customHeight="1" outlineLevel="1">
      <c r="A87" s="6"/>
      <c r="B87" s="7"/>
      <c r="C87" s="33"/>
      <c r="D87" s="33"/>
      <c r="E87" s="33"/>
    </row>
    <row r="88" spans="1:5" s="14" customFormat="1" ht="41.95" hidden="1" customHeight="1">
      <c r="A88" s="12"/>
      <c r="B88" s="13"/>
      <c r="C88" s="34"/>
      <c r="D88" s="34"/>
      <c r="E88" s="34"/>
    </row>
    <row r="89" spans="1:5" ht="14.4" hidden="1" outlineLevel="1">
      <c r="A89" s="6"/>
      <c r="B89" s="7"/>
      <c r="C89" s="33"/>
      <c r="D89" s="33"/>
      <c r="E89" s="33"/>
    </row>
    <row r="90" spans="1:5" ht="14.4" hidden="1" outlineLevel="1">
      <c r="A90" s="6"/>
      <c r="B90" s="7"/>
      <c r="C90" s="33"/>
      <c r="D90" s="33"/>
      <c r="E90" s="33"/>
    </row>
    <row r="91" spans="1:5" s="14" customFormat="1" ht="14.4" hidden="1">
      <c r="A91" s="12"/>
      <c r="B91" s="13"/>
      <c r="C91" s="34"/>
      <c r="D91" s="34"/>
      <c r="E91" s="34"/>
    </row>
    <row r="92" spans="1:5" ht="14.4" hidden="1" outlineLevel="1">
      <c r="A92" s="6"/>
      <c r="B92" s="7"/>
      <c r="C92" s="33"/>
      <c r="D92" s="33"/>
      <c r="E92" s="33"/>
    </row>
    <row r="93" spans="1:5" ht="14.4" hidden="1" outlineLevel="1">
      <c r="A93" s="6"/>
      <c r="B93" s="7"/>
      <c r="C93" s="33"/>
      <c r="D93" s="33"/>
      <c r="E93" s="33"/>
    </row>
    <row r="94" spans="1:5" ht="14.4" hidden="1" outlineLevel="1">
      <c r="A94" s="6"/>
      <c r="B94" s="7"/>
      <c r="C94" s="33"/>
      <c r="D94" s="33"/>
      <c r="E94" s="33"/>
    </row>
    <row r="95" spans="1:5" ht="12.7" hidden="1" customHeight="1" outlineLevel="1">
      <c r="A95" s="6"/>
      <c r="B95" s="7"/>
      <c r="C95" s="33"/>
      <c r="D95" s="33"/>
      <c r="E95" s="33"/>
    </row>
    <row r="96" spans="1:5" ht="14.4" hidden="1" outlineLevel="1">
      <c r="A96" s="6"/>
      <c r="B96" s="7"/>
      <c r="C96" s="33"/>
      <c r="D96" s="33"/>
      <c r="E96" s="33"/>
    </row>
    <row r="97" spans="1:5" ht="14.4" hidden="1" outlineLevel="1">
      <c r="A97" s="6"/>
      <c r="B97" s="7"/>
      <c r="C97" s="33"/>
      <c r="D97" s="33"/>
      <c r="E97" s="33"/>
    </row>
    <row r="98" spans="1:5" ht="14.4" hidden="1" outlineLevel="1">
      <c r="A98" s="6"/>
      <c r="B98" s="7"/>
      <c r="C98" s="33"/>
      <c r="D98" s="33"/>
      <c r="E98" s="33"/>
    </row>
    <row r="99" spans="1:5" ht="14.4" hidden="1" outlineLevel="1">
      <c r="A99" s="6"/>
      <c r="B99" s="7"/>
      <c r="C99" s="33"/>
      <c r="D99" s="33"/>
      <c r="E99" s="33"/>
    </row>
    <row r="100" spans="1:5" ht="14.4" hidden="1" outlineLevel="1">
      <c r="A100" s="6"/>
      <c r="B100" s="7"/>
      <c r="C100" s="33"/>
      <c r="D100" s="33"/>
      <c r="E100" s="33"/>
    </row>
    <row r="101" spans="1:5" ht="14.4" hidden="1" outlineLevel="1">
      <c r="A101" s="6"/>
      <c r="B101" s="7"/>
      <c r="C101" s="33"/>
      <c r="D101" s="33"/>
      <c r="E101" s="33"/>
    </row>
    <row r="102" spans="1:5" ht="14.4" hidden="1" outlineLevel="1">
      <c r="A102" s="6"/>
      <c r="B102" s="7"/>
      <c r="C102" s="33"/>
      <c r="D102" s="33"/>
      <c r="E102" s="33"/>
    </row>
    <row r="103" spans="1:5" ht="14.4" hidden="1" outlineLevel="1">
      <c r="A103" s="6"/>
      <c r="B103" s="7"/>
      <c r="C103" s="33"/>
      <c r="D103" s="33"/>
      <c r="E103" s="33"/>
    </row>
    <row r="104" spans="1:5" s="14" customFormat="1" ht="14.4" hidden="1">
      <c r="A104" s="12"/>
      <c r="B104" s="13"/>
      <c r="C104" s="34"/>
      <c r="D104" s="34"/>
      <c r="E104" s="34"/>
    </row>
    <row r="105" spans="1:5" ht="16.45" hidden="1" customHeight="1" outlineLevel="1">
      <c r="A105" s="6"/>
      <c r="B105" s="7"/>
      <c r="C105" s="33"/>
      <c r="D105" s="33"/>
      <c r="E105" s="33"/>
    </row>
    <row r="106" spans="1:5" ht="14.4" hidden="1" outlineLevel="1">
      <c r="A106" s="6"/>
      <c r="B106" s="7"/>
      <c r="C106" s="33"/>
      <c r="D106" s="33"/>
      <c r="E106" s="33"/>
    </row>
    <row r="107" spans="1:5" s="14" customFormat="1" ht="14.4" hidden="1">
      <c r="A107" s="12"/>
      <c r="B107" s="13"/>
      <c r="C107" s="34"/>
      <c r="D107" s="34"/>
      <c r="E107" s="34"/>
    </row>
    <row r="108" spans="1:5" ht="14.4" hidden="1" outlineLevel="1">
      <c r="A108" s="6"/>
      <c r="B108" s="7"/>
      <c r="C108" s="33"/>
      <c r="D108" s="33"/>
      <c r="E108" s="33"/>
    </row>
    <row r="109" spans="1:5" ht="14.4" hidden="1" outlineLevel="1">
      <c r="A109" s="6"/>
      <c r="B109" s="7"/>
      <c r="C109" s="33"/>
      <c r="D109" s="33"/>
      <c r="E109" s="33"/>
    </row>
    <row r="110" spans="1:5" ht="14.4" hidden="1" outlineLevel="1">
      <c r="A110" s="6"/>
      <c r="B110" s="7"/>
      <c r="C110" s="33"/>
      <c r="D110" s="33"/>
      <c r="E110" s="33"/>
    </row>
    <row r="111" spans="1:5" ht="41.35" hidden="1" customHeight="1" outlineLevel="1">
      <c r="A111" s="6"/>
      <c r="B111" s="7"/>
      <c r="C111" s="33"/>
      <c r="D111" s="33"/>
      <c r="E111" s="33"/>
    </row>
    <row r="112" spans="1:5" ht="14.4" hidden="1" outlineLevel="1">
      <c r="A112" s="6"/>
      <c r="B112" s="7"/>
      <c r="C112" s="33"/>
      <c r="D112" s="33"/>
      <c r="E112" s="33"/>
    </row>
    <row r="113" spans="1:5" s="14" customFormat="1" ht="14.4" hidden="1">
      <c r="A113" s="12"/>
      <c r="B113" s="13"/>
      <c r="C113" s="34"/>
      <c r="D113" s="34"/>
      <c r="E113" s="34"/>
    </row>
    <row r="114" spans="1:5" ht="14.4" hidden="1" outlineLevel="1">
      <c r="A114" s="6"/>
      <c r="B114" s="7"/>
      <c r="C114" s="33"/>
      <c r="D114" s="33"/>
      <c r="E114" s="33"/>
    </row>
    <row r="115" spans="1:5" ht="27.1" hidden="1" customHeight="1" outlineLevel="1">
      <c r="A115" s="6"/>
      <c r="B115" s="7"/>
      <c r="C115" s="33"/>
      <c r="D115" s="33"/>
      <c r="E115" s="33"/>
    </row>
    <row r="116" spans="1:5" ht="23.95" hidden="1" customHeight="1" outlineLevel="1">
      <c r="A116" s="6"/>
      <c r="B116" s="7"/>
      <c r="C116" s="33"/>
      <c r="D116" s="33"/>
      <c r="E116" s="33"/>
    </row>
    <row r="117" spans="1:5" ht="14.4" hidden="1" outlineLevel="1">
      <c r="A117" s="6"/>
      <c r="B117" s="7"/>
      <c r="C117" s="33"/>
      <c r="D117" s="33"/>
      <c r="E117" s="33"/>
    </row>
    <row r="118" spans="1:5" ht="14.4" hidden="1" outlineLevel="1">
      <c r="A118" s="6"/>
      <c r="B118" s="7"/>
      <c r="C118" s="33"/>
      <c r="D118" s="33"/>
      <c r="E118" s="33"/>
    </row>
    <row r="119" spans="1:5" ht="14.4" hidden="1" outlineLevel="1">
      <c r="A119" s="6"/>
      <c r="B119" s="7"/>
      <c r="C119" s="33"/>
      <c r="D119" s="33"/>
      <c r="E119" s="33"/>
    </row>
    <row r="120" spans="1:5" ht="14.4" hidden="1" outlineLevel="1">
      <c r="A120" s="6"/>
      <c r="B120" s="7"/>
      <c r="C120" s="33"/>
      <c r="D120" s="33"/>
      <c r="E120" s="33"/>
    </row>
    <row r="121" spans="1:5" ht="14.4" hidden="1" outlineLevel="1">
      <c r="A121" s="6"/>
      <c r="B121" s="7"/>
      <c r="C121" s="33"/>
      <c r="D121" s="33"/>
      <c r="E121" s="33"/>
    </row>
    <row r="122" spans="1:5" ht="14.4" hidden="1" outlineLevel="1">
      <c r="A122" s="6"/>
      <c r="B122" s="7"/>
      <c r="C122" s="33"/>
      <c r="D122" s="33"/>
      <c r="E122" s="33"/>
    </row>
    <row r="123" spans="1:5" ht="14.4" hidden="1" outlineLevel="1">
      <c r="A123" s="6"/>
      <c r="B123" s="7"/>
      <c r="C123" s="33"/>
      <c r="D123" s="33"/>
      <c r="E123" s="33"/>
    </row>
    <row r="124" spans="1:5" ht="3" hidden="1" customHeight="1" outlineLevel="1">
      <c r="A124" s="6"/>
      <c r="B124" s="7"/>
      <c r="C124" s="33"/>
      <c r="D124" s="33"/>
      <c r="E124" s="33"/>
    </row>
    <row r="125" spans="1:5" ht="14.4" hidden="1" outlineLevel="1">
      <c r="A125" s="6"/>
      <c r="B125" s="7"/>
      <c r="C125" s="33"/>
      <c r="D125" s="33"/>
      <c r="E125" s="33"/>
    </row>
    <row r="126" spans="1:5" ht="14.4" hidden="1" outlineLevel="1">
      <c r="A126" s="6"/>
      <c r="B126" s="7"/>
      <c r="C126" s="33"/>
      <c r="D126" s="33"/>
      <c r="E126" s="33"/>
    </row>
    <row r="127" spans="1:5" ht="14.4" hidden="1" outlineLevel="1">
      <c r="A127" s="6"/>
      <c r="B127" s="7"/>
      <c r="C127" s="33"/>
      <c r="D127" s="33"/>
      <c r="E127" s="33"/>
    </row>
    <row r="128" spans="1:5" ht="14.4" hidden="1" outlineLevel="1">
      <c r="A128" s="6"/>
      <c r="B128" s="7"/>
      <c r="C128" s="33"/>
      <c r="D128" s="33"/>
      <c r="E128" s="33"/>
    </row>
    <row r="129" spans="1:5" ht="14.4" hidden="1" outlineLevel="1">
      <c r="A129" s="6"/>
      <c r="B129" s="7"/>
      <c r="C129" s="33"/>
      <c r="D129" s="33"/>
      <c r="E129" s="33"/>
    </row>
    <row r="130" spans="1:5" s="14" customFormat="1" ht="14.4" hidden="1">
      <c r="A130" s="41" t="s">
        <v>1</v>
      </c>
      <c r="B130" s="41"/>
      <c r="C130" s="35" t="e">
        <f>SUM(C6,C11,C21,C31,C36,#REF!,#REF!,C50,C58,C62,C65,C73,C81,C88,C91,C104,C107,C113)</f>
        <v>#REF!</v>
      </c>
      <c r="D130" s="35" t="e">
        <f>SUM(D6,D11,D21,D31,D36,#REF!,#REF!,D50,D58,D62,D65,D73,D81,D88,D91,D104,D107,D113)</f>
        <v>#REF!</v>
      </c>
      <c r="E130" s="34" t="e">
        <f t="shared" ref="E130" si="5">D130/C130*100</f>
        <v>#REF!</v>
      </c>
    </row>
    <row r="131" spans="1:5" ht="43.2" customHeight="1"/>
    <row r="132" spans="1:5" ht="16.149999999999999" customHeight="1">
      <c r="E132" s="37"/>
    </row>
    <row r="133" spans="1:5" ht="15.05" customHeight="1">
      <c r="A133" s="8" t="s">
        <v>97</v>
      </c>
      <c r="E133" s="38"/>
    </row>
    <row r="171" spans="1:1" ht="12.7" customHeight="1">
      <c r="A171" s="25"/>
    </row>
  </sheetData>
  <mergeCells count="7">
    <mergeCell ref="F45:H45"/>
    <mergeCell ref="A130:B130"/>
    <mergeCell ref="A1:E1"/>
    <mergeCell ref="B2:E2"/>
    <mergeCell ref="B3:E3"/>
    <mergeCell ref="A47:E83"/>
    <mergeCell ref="A45:E45"/>
  </mergeCells>
  <pageMargins left="0.59055118110236227" right="0.39370078740157483" top="0.39370078740157483" bottom="0.39370078740157483" header="0.51181102362204722" footer="0.51181102362204722"/>
  <pageSetup paperSize="9" scale="85" orientation="portrait" r:id="rId1"/>
  <headerFooter differentFirst="1" alignWithMargins="0">
    <oddFooter>&amp;R&amp;P</oddFooter>
  </headerFooter>
  <rowBreaks count="2" manualBreakCount="2">
    <brk id="34" max="4" man="1"/>
    <brk id="136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sheetPr>
    <outlinePr summaryBelow="0"/>
  </sheetPr>
  <dimension ref="A1:F183"/>
  <sheetViews>
    <sheetView showGridLines="0" tabSelected="1" zoomScaleNormal="100" zoomScaleSheetLayoutView="70" workbookViewId="0">
      <selection activeCell="B151" sqref="B151"/>
    </sheetView>
  </sheetViews>
  <sheetFormatPr defaultColWidth="9.109375" defaultRowHeight="12.7" customHeight="1" outlineLevelRow="1"/>
  <cols>
    <col min="1" max="1" width="5.88671875" style="8" customWidth="1"/>
    <col min="2" max="2" width="77" style="8" customWidth="1"/>
    <col min="3" max="3" width="23.6640625" style="8" bestFit="1" customWidth="1"/>
    <col min="4" max="5" width="9.109375" style="8" customWidth="1"/>
    <col min="6" max="16384" width="9.109375" style="8"/>
  </cols>
  <sheetData>
    <row r="1" spans="1:6" ht="45.7" customHeight="1">
      <c r="A1" s="42" t="s">
        <v>102</v>
      </c>
      <c r="B1" s="42"/>
      <c r="C1" s="42"/>
      <c r="D1" s="42"/>
      <c r="E1" s="42"/>
    </row>
    <row r="2" spans="1:6" ht="14.4">
      <c r="B2" s="43"/>
      <c r="C2" s="43"/>
      <c r="D2" s="43"/>
      <c r="E2" s="43"/>
    </row>
    <row r="3" spans="1:6" ht="12.7" customHeight="1">
      <c r="B3" s="43"/>
      <c r="C3" s="43"/>
      <c r="D3" s="43"/>
      <c r="E3" s="43"/>
    </row>
    <row r="4" spans="1:6" ht="14.4">
      <c r="C4" s="9"/>
      <c r="D4" s="9"/>
      <c r="E4" s="10" t="s">
        <v>0</v>
      </c>
      <c r="F4" s="9"/>
    </row>
    <row r="5" spans="1:6" ht="43.2">
      <c r="A5" s="1" t="s">
        <v>2</v>
      </c>
      <c r="B5" s="1" t="s">
        <v>3</v>
      </c>
      <c r="C5" s="1" t="s">
        <v>92</v>
      </c>
      <c r="D5" s="1" t="s">
        <v>4</v>
      </c>
      <c r="E5" s="1" t="s">
        <v>77</v>
      </c>
    </row>
    <row r="6" spans="1:6" ht="28.8">
      <c r="A6" s="1"/>
      <c r="B6" s="11" t="s">
        <v>62</v>
      </c>
      <c r="C6" s="3">
        <f>C7</f>
        <v>677121.59</v>
      </c>
      <c r="D6" s="3">
        <f>D7</f>
        <v>557247.72</v>
      </c>
      <c r="E6" s="3">
        <f>D6/C6*100</f>
        <v>82.296551790646646</v>
      </c>
    </row>
    <row r="7" spans="1:6" s="14" customFormat="1" ht="28.8">
      <c r="A7" s="12">
        <v>1</v>
      </c>
      <c r="B7" s="13" t="s">
        <v>23</v>
      </c>
      <c r="C7" s="4">
        <f>SUM(C8:C11)</f>
        <v>677121.59</v>
      </c>
      <c r="D7" s="4">
        <f>SUM(D8:D11)</f>
        <v>557247.72</v>
      </c>
      <c r="E7" s="4">
        <f>D7/C7*100</f>
        <v>82.296551790646646</v>
      </c>
    </row>
    <row r="8" spans="1:6" ht="14.4" outlineLevel="1">
      <c r="A8" s="6" t="s">
        <v>6</v>
      </c>
      <c r="B8" s="7" t="s">
        <v>24</v>
      </c>
      <c r="C8" s="2">
        <f>'Бюджет (2)'!C7</f>
        <v>273774.87</v>
      </c>
      <c r="D8" s="2">
        <f>'Бюджет (2)'!D7</f>
        <v>232834.81</v>
      </c>
      <c r="E8" s="2">
        <f>D8/C8*100</f>
        <v>85.046085493529773</v>
      </c>
    </row>
    <row r="9" spans="1:6" ht="14.4" outlineLevel="1">
      <c r="A9" s="6" t="s">
        <v>7</v>
      </c>
      <c r="B9" s="7" t="s">
        <v>25</v>
      </c>
      <c r="C9" s="2">
        <f>'Бюджет (2)'!C8</f>
        <v>340427.51</v>
      </c>
      <c r="D9" s="2">
        <f>'Бюджет (2)'!D8</f>
        <v>271568.09999999998</v>
      </c>
      <c r="E9" s="2">
        <f t="shared" ref="E9:E11" si="0">D9/C9*100</f>
        <v>79.772665845953512</v>
      </c>
    </row>
    <row r="10" spans="1:6" ht="14.4" outlineLevel="1">
      <c r="A10" s="6" t="s">
        <v>8</v>
      </c>
      <c r="B10" s="7" t="s">
        <v>26</v>
      </c>
      <c r="C10" s="2">
        <f>'Бюджет (2)'!C9</f>
        <v>27869.360000000001</v>
      </c>
      <c r="D10" s="2">
        <f>'Бюджет (2)'!D9</f>
        <v>23594.47</v>
      </c>
      <c r="E10" s="2">
        <f t="shared" si="0"/>
        <v>84.660968174367838</v>
      </c>
    </row>
    <row r="11" spans="1:6" ht="28.8" outlineLevel="1">
      <c r="A11" s="6" t="s">
        <v>27</v>
      </c>
      <c r="B11" s="7" t="s">
        <v>28</v>
      </c>
      <c r="C11" s="2">
        <f>'Бюджет (2)'!C10</f>
        <v>35049.85</v>
      </c>
      <c r="D11" s="2">
        <f>'Бюджет (2)'!D10</f>
        <v>29250.34</v>
      </c>
      <c r="E11" s="2">
        <f t="shared" si="0"/>
        <v>83.453538317567705</v>
      </c>
    </row>
    <row r="12" spans="1:6" ht="28.8" outlineLevel="1">
      <c r="A12" s="6"/>
      <c r="B12" s="11" t="s">
        <v>63</v>
      </c>
      <c r="C12" s="3">
        <f>C13</f>
        <v>76857.12000000001</v>
      </c>
      <c r="D12" s="3">
        <f>D13</f>
        <v>63667.78</v>
      </c>
      <c r="E12" s="3">
        <f>D12/C12*100</f>
        <v>82.839143595284327</v>
      </c>
    </row>
    <row r="13" spans="1:6" s="14" customFormat="1" ht="14.4">
      <c r="A13" s="12" t="s">
        <v>9</v>
      </c>
      <c r="B13" s="13" t="s">
        <v>29</v>
      </c>
      <c r="C13" s="4">
        <f>SUM(C14:C19)</f>
        <v>76857.12000000001</v>
      </c>
      <c r="D13" s="4">
        <f>SUM(D14:D19)</f>
        <v>63667.78</v>
      </c>
      <c r="E13" s="4">
        <f>D13/C13*100</f>
        <v>82.839143595284327</v>
      </c>
    </row>
    <row r="14" spans="1:6" ht="14.4" outlineLevel="1">
      <c r="A14" s="6" t="s">
        <v>10</v>
      </c>
      <c r="B14" s="7" t="s">
        <v>30</v>
      </c>
      <c r="C14" s="2">
        <f>'Бюджет (2)'!C12</f>
        <v>26735.200000000001</v>
      </c>
      <c r="D14" s="2">
        <f>'Бюджет (2)'!D12</f>
        <v>22339.07</v>
      </c>
      <c r="E14" s="2">
        <f t="shared" ref="E14:E19" si="1">D14/C14*100</f>
        <v>83.556771596995716</v>
      </c>
    </row>
    <row r="15" spans="1:6" ht="14.4" outlineLevel="1">
      <c r="A15" s="6" t="s">
        <v>11</v>
      </c>
      <c r="B15" s="7" t="s">
        <v>31</v>
      </c>
      <c r="C15" s="2">
        <f>'Бюджет (2)'!C13</f>
        <v>16978.07</v>
      </c>
      <c r="D15" s="2">
        <f>'Бюджет (2)'!D13</f>
        <v>13385.92</v>
      </c>
      <c r="E15" s="2">
        <f t="shared" si="1"/>
        <v>78.842412594599978</v>
      </c>
    </row>
    <row r="16" spans="1:6" ht="14.4" outlineLevel="1">
      <c r="A16" s="6" t="s">
        <v>12</v>
      </c>
      <c r="B16" s="7" t="s">
        <v>32</v>
      </c>
      <c r="C16" s="2">
        <f>'Бюджет (2)'!C14</f>
        <v>13399.68</v>
      </c>
      <c r="D16" s="2">
        <f>'Бюджет (2)'!D14</f>
        <v>11367.07</v>
      </c>
      <c r="E16" s="2">
        <f t="shared" si="1"/>
        <v>84.830906409705293</v>
      </c>
    </row>
    <row r="17" spans="1:5" ht="14.4" outlineLevel="1">
      <c r="A17" s="6" t="s">
        <v>13</v>
      </c>
      <c r="B17" s="7" t="s">
        <v>33</v>
      </c>
      <c r="C17" s="2">
        <f>'Бюджет (2)'!C15</f>
        <v>19139.04</v>
      </c>
      <c r="D17" s="2">
        <f>'Бюджет (2)'!D15</f>
        <v>16010.72</v>
      </c>
      <c r="E17" s="2">
        <f t="shared" si="1"/>
        <v>83.654770563204835</v>
      </c>
    </row>
    <row r="18" spans="1:5" ht="39" customHeight="1" outlineLevel="1">
      <c r="A18" s="6" t="s">
        <v>14</v>
      </c>
      <c r="B18" s="7" t="s">
        <v>34</v>
      </c>
      <c r="C18" s="2">
        <f>'Бюджет (2)'!C16</f>
        <v>501.13</v>
      </c>
      <c r="D18" s="2">
        <f>'Бюджет (2)'!D16</f>
        <v>501</v>
      </c>
      <c r="E18" s="2">
        <f t="shared" si="1"/>
        <v>99.974058627501847</v>
      </c>
    </row>
    <row r="19" spans="1:5" ht="14.4" outlineLevel="1">
      <c r="A19" s="6" t="s">
        <v>15</v>
      </c>
      <c r="B19" s="7" t="s">
        <v>35</v>
      </c>
      <c r="C19" s="2">
        <f>'Бюджет (2)'!C17</f>
        <v>104</v>
      </c>
      <c r="D19" s="2">
        <f>'Бюджет (2)'!D17</f>
        <v>64</v>
      </c>
      <c r="E19" s="2">
        <f t="shared" si="1"/>
        <v>61.53846153846154</v>
      </c>
    </row>
    <row r="20" spans="1:5" ht="28.8" outlineLevel="1">
      <c r="A20" s="6"/>
      <c r="B20" s="11" t="s">
        <v>62</v>
      </c>
      <c r="C20" s="3">
        <f>C24</f>
        <v>4526</v>
      </c>
      <c r="D20" s="3">
        <f>D24</f>
        <v>3041</v>
      </c>
      <c r="E20" s="3">
        <f t="shared" ref="E20:E29" si="2">D20/C20*100</f>
        <v>67.189571365444095</v>
      </c>
    </row>
    <row r="21" spans="1:5" ht="14.4" outlineLevel="1">
      <c r="A21" s="6"/>
      <c r="B21" s="11" t="s">
        <v>64</v>
      </c>
      <c r="C21" s="3">
        <f>C25+C27+C28+C32+C33+C37+C42</f>
        <v>263893.26</v>
      </c>
      <c r="D21" s="3">
        <f>D25+D27+D28+D32+D33+D37+D42</f>
        <v>184179.34000000003</v>
      </c>
      <c r="E21" s="3">
        <f t="shared" si="2"/>
        <v>69.793120142590993</v>
      </c>
    </row>
    <row r="22" spans="1:5" ht="28.8" outlineLevel="1">
      <c r="A22" s="12" t="s">
        <v>16</v>
      </c>
      <c r="B22" s="13" t="s">
        <v>36</v>
      </c>
      <c r="C22" s="4">
        <f>C23</f>
        <v>33071.9</v>
      </c>
      <c r="D22" s="4">
        <f>D23</f>
        <v>28491.4</v>
      </c>
      <c r="E22" s="15">
        <f t="shared" si="2"/>
        <v>86.149873457527391</v>
      </c>
    </row>
    <row r="23" spans="1:5" ht="25.55" customHeight="1" outlineLevel="1">
      <c r="A23" s="6" t="s">
        <v>17</v>
      </c>
      <c r="B23" s="7" t="s">
        <v>37</v>
      </c>
      <c r="C23" s="39">
        <f>C24+C25+C26</f>
        <v>33071.9</v>
      </c>
      <c r="D23" s="39">
        <f>D24+D25+D26</f>
        <v>28491.4</v>
      </c>
      <c r="E23" s="2">
        <f t="shared" si="2"/>
        <v>86.149873457527391</v>
      </c>
    </row>
    <row r="24" spans="1:5" ht="31.3" customHeight="1" outlineLevel="1">
      <c r="A24" s="6" t="s">
        <v>78</v>
      </c>
      <c r="B24" s="7" t="s">
        <v>80</v>
      </c>
      <c r="C24" s="39">
        <v>4526</v>
      </c>
      <c r="D24" s="39">
        <v>3041</v>
      </c>
      <c r="E24" s="2">
        <f t="shared" si="2"/>
        <v>67.189571365444095</v>
      </c>
    </row>
    <row r="25" spans="1:5" ht="31.95" customHeight="1" outlineLevel="1">
      <c r="A25" s="6" t="s">
        <v>79</v>
      </c>
      <c r="B25" s="7" t="s">
        <v>81</v>
      </c>
      <c r="C25" s="39">
        <v>27999.9</v>
      </c>
      <c r="D25" s="39">
        <v>24904.400000000001</v>
      </c>
      <c r="E25" s="2">
        <f t="shared" si="2"/>
        <v>88.944603373583476</v>
      </c>
    </row>
    <row r="26" spans="1:5" ht="31.95" customHeight="1" outlineLevel="1">
      <c r="A26" s="6" t="s">
        <v>95</v>
      </c>
      <c r="B26" s="7" t="s">
        <v>96</v>
      </c>
      <c r="C26" s="39">
        <v>546</v>
      </c>
      <c r="D26" s="39">
        <v>546</v>
      </c>
      <c r="E26" s="2">
        <f t="shared" si="2"/>
        <v>100</v>
      </c>
    </row>
    <row r="27" spans="1:5" ht="28.8" outlineLevel="1">
      <c r="A27" s="12" t="s">
        <v>18</v>
      </c>
      <c r="B27" s="13" t="s">
        <v>38</v>
      </c>
      <c r="C27" s="4">
        <f>'Бюджет (2)'!C20</f>
        <v>12247</v>
      </c>
      <c r="D27" s="4">
        <f>'Бюджет (2)'!D20</f>
        <v>11923</v>
      </c>
      <c r="E27" s="4">
        <f t="shared" si="2"/>
        <v>97.354454152037235</v>
      </c>
    </row>
    <row r="28" spans="1:5" s="14" customFormat="1" ht="28.8">
      <c r="A28" s="12" t="s">
        <v>39</v>
      </c>
      <c r="B28" s="13" t="s">
        <v>40</v>
      </c>
      <c r="C28" s="4">
        <f>SUM(C29:C31)</f>
        <v>70888.08</v>
      </c>
      <c r="D28" s="4">
        <f>SUM(D29:D31)</f>
        <v>53759.92</v>
      </c>
      <c r="E28" s="4">
        <f t="shared" si="2"/>
        <v>75.837743101520033</v>
      </c>
    </row>
    <row r="29" spans="1:5" ht="14.4" outlineLevel="1">
      <c r="A29" s="6" t="s">
        <v>19</v>
      </c>
      <c r="B29" s="7" t="s">
        <v>41</v>
      </c>
      <c r="C29" s="2">
        <f>'Бюджет (2)'!C22</f>
        <v>31818.48</v>
      </c>
      <c r="D29" s="2">
        <f>'Бюджет (2)'!D22</f>
        <v>24611.39</v>
      </c>
      <c r="E29" s="2">
        <f t="shared" si="2"/>
        <v>77.349357983159479</v>
      </c>
    </row>
    <row r="30" spans="1:5" ht="28.8" outlineLevel="1">
      <c r="A30" s="6" t="s">
        <v>20</v>
      </c>
      <c r="B30" s="7" t="s">
        <v>42</v>
      </c>
      <c r="C30" s="2">
        <f>'Бюджет (2)'!C23</f>
        <v>38857.599999999999</v>
      </c>
      <c r="D30" s="2">
        <f>'Бюджет (2)'!D23</f>
        <v>28936.53</v>
      </c>
      <c r="E30" s="2">
        <f t="shared" ref="E30:E31" si="3">D30/C30*100</f>
        <v>74.468134933706665</v>
      </c>
    </row>
    <row r="31" spans="1:5" ht="14.4" outlineLevel="1">
      <c r="A31" s="6" t="s">
        <v>21</v>
      </c>
      <c r="B31" s="7" t="s">
        <v>43</v>
      </c>
      <c r="C31" s="2">
        <f>'Бюджет (2)'!C24</f>
        <v>212</v>
      </c>
      <c r="D31" s="2">
        <f>'Бюджет (2)'!D24</f>
        <v>212</v>
      </c>
      <c r="E31" s="2">
        <f t="shared" si="3"/>
        <v>100</v>
      </c>
    </row>
    <row r="32" spans="1:5" ht="28.8" outlineLevel="1">
      <c r="A32" s="12" t="s">
        <v>44</v>
      </c>
      <c r="B32" s="13" t="s">
        <v>45</v>
      </c>
      <c r="C32" s="4">
        <f>'Бюджет (2)'!C25</f>
        <v>3073</v>
      </c>
      <c r="D32" s="4">
        <f>'Бюджет (2)'!D25</f>
        <v>2779</v>
      </c>
      <c r="E32" s="4">
        <f t="shared" ref="E32:E38" si="4">D32/C32*100</f>
        <v>90.432801822323455</v>
      </c>
    </row>
    <row r="33" spans="1:5" ht="28.8" outlineLevel="1">
      <c r="A33" s="12" t="s">
        <v>46</v>
      </c>
      <c r="B33" s="13" t="s">
        <v>47</v>
      </c>
      <c r="C33" s="4">
        <f>C34+C36+C35</f>
        <v>227</v>
      </c>
      <c r="D33" s="4">
        <f>D34+D36+D35</f>
        <v>202</v>
      </c>
      <c r="E33" s="4">
        <f t="shared" si="4"/>
        <v>88.986784140969164</v>
      </c>
    </row>
    <row r="34" spans="1:5" ht="28.8" outlineLevel="1">
      <c r="A34" s="6" t="s">
        <v>48</v>
      </c>
      <c r="B34" s="7" t="s">
        <v>49</v>
      </c>
      <c r="C34" s="2">
        <f>'Бюджет (2)'!C27</f>
        <v>50</v>
      </c>
      <c r="D34" s="2">
        <f>'Бюджет (2)'!D27</f>
        <v>50</v>
      </c>
      <c r="E34" s="2">
        <f t="shared" si="4"/>
        <v>100</v>
      </c>
    </row>
    <row r="35" spans="1:5" ht="28.8" outlineLevel="1">
      <c r="A35" s="6" t="s">
        <v>82</v>
      </c>
      <c r="B35" s="7" t="s">
        <v>94</v>
      </c>
      <c r="C35" s="2">
        <f>'Бюджет (2)'!C28</f>
        <v>25</v>
      </c>
      <c r="D35" s="2">
        <f>'Бюджет (2)'!D28</f>
        <v>0</v>
      </c>
      <c r="E35" s="2">
        <f t="shared" si="4"/>
        <v>0</v>
      </c>
    </row>
    <row r="36" spans="1:5" ht="28.8" outlineLevel="1">
      <c r="A36" s="6" t="s">
        <v>93</v>
      </c>
      <c r="B36" s="7" t="s">
        <v>83</v>
      </c>
      <c r="C36" s="2">
        <f>'Бюджет (2)'!C29</f>
        <v>152</v>
      </c>
      <c r="D36" s="2">
        <f>'Бюджет (2)'!D29</f>
        <v>152</v>
      </c>
      <c r="E36" s="2">
        <f t="shared" si="4"/>
        <v>100</v>
      </c>
    </row>
    <row r="37" spans="1:5" ht="43.2" outlineLevel="1">
      <c r="A37" s="12" t="s">
        <v>67</v>
      </c>
      <c r="B37" s="13" t="s">
        <v>58</v>
      </c>
      <c r="C37" s="4">
        <f>SUM(C38:C40)</f>
        <v>147616.54999999999</v>
      </c>
      <c r="D37" s="4">
        <f>SUM(D38:D40)</f>
        <v>88811.290000000008</v>
      </c>
      <c r="E37" s="4">
        <f t="shared" si="4"/>
        <v>60.163504701877947</v>
      </c>
    </row>
    <row r="38" spans="1:5" ht="43.2" outlineLevel="1">
      <c r="A38" s="6" t="s">
        <v>74</v>
      </c>
      <c r="B38" s="7" t="s">
        <v>56</v>
      </c>
      <c r="C38" s="2">
        <f>'Бюджет (2)'!C37</f>
        <v>123535.06</v>
      </c>
      <c r="D38" s="2">
        <f>'Бюджет (2)'!D37</f>
        <v>68516.27</v>
      </c>
      <c r="E38" s="2">
        <f t="shared" si="4"/>
        <v>55.46301592438617</v>
      </c>
    </row>
    <row r="39" spans="1:5" ht="28.8" outlineLevel="1">
      <c r="A39" s="6" t="s">
        <v>75</v>
      </c>
      <c r="B39" s="7" t="s">
        <v>59</v>
      </c>
      <c r="C39" s="2">
        <f>'Бюджет (2)'!C38</f>
        <v>941.91</v>
      </c>
      <c r="D39" s="2">
        <f>'Бюджет (2)'!D38</f>
        <v>887.3</v>
      </c>
      <c r="E39" s="2">
        <f t="shared" ref="E39:E40" si="5">D39/C39*100</f>
        <v>94.2022061555775</v>
      </c>
    </row>
    <row r="40" spans="1:5" ht="28.8" outlineLevel="1">
      <c r="A40" s="6" t="s">
        <v>76</v>
      </c>
      <c r="B40" s="7" t="s">
        <v>57</v>
      </c>
      <c r="C40" s="2">
        <f>'Бюджет (2)'!C39</f>
        <v>23139.58</v>
      </c>
      <c r="D40" s="2">
        <f>'Бюджет (2)'!D39</f>
        <v>19407.72</v>
      </c>
      <c r="E40" s="2">
        <f t="shared" si="5"/>
        <v>83.872395263872548</v>
      </c>
    </row>
    <row r="41" spans="1:5" ht="14.4" hidden="1" outlineLevel="1">
      <c r="A41" s="6"/>
      <c r="B41" s="7"/>
      <c r="C41" s="2"/>
      <c r="D41" s="2"/>
      <c r="E41" s="2"/>
    </row>
    <row r="42" spans="1:5" ht="43.2" outlineLevel="1">
      <c r="A42" s="12" t="s">
        <v>50</v>
      </c>
      <c r="B42" s="13" t="s">
        <v>51</v>
      </c>
      <c r="C42" s="4">
        <f>'Бюджет (2)'!C30</f>
        <v>1841.73</v>
      </c>
      <c r="D42" s="4">
        <f>'Бюджет (2)'!D30</f>
        <v>1799.73</v>
      </c>
      <c r="E42" s="4">
        <f t="shared" ref="E42:E53" si="6">D42/C42*100</f>
        <v>97.719535436790409</v>
      </c>
    </row>
    <row r="43" spans="1:5" ht="28.8" outlineLevel="1">
      <c r="A43" s="12"/>
      <c r="B43" s="11" t="s">
        <v>65</v>
      </c>
      <c r="C43" s="3">
        <f>C44</f>
        <v>29939.95</v>
      </c>
      <c r="D43" s="3">
        <f>D44</f>
        <v>22392.92</v>
      </c>
      <c r="E43" s="3">
        <f t="shared" si="6"/>
        <v>74.792776875044879</v>
      </c>
    </row>
    <row r="44" spans="1:5" s="14" customFormat="1" ht="28.8">
      <c r="A44" s="12" t="s">
        <v>52</v>
      </c>
      <c r="B44" s="13" t="s">
        <v>53</v>
      </c>
      <c r="C44" s="4">
        <f>'Бюджет (2)'!C31</f>
        <v>29939.95</v>
      </c>
      <c r="D44" s="4">
        <f>'Бюджет (2)'!D31</f>
        <v>22392.92</v>
      </c>
      <c r="E44" s="4">
        <f t="shared" si="6"/>
        <v>74.792776875044879</v>
      </c>
    </row>
    <row r="45" spans="1:5" ht="28.8" outlineLevel="1">
      <c r="A45" s="6"/>
      <c r="B45" s="11" t="s">
        <v>66</v>
      </c>
      <c r="C45" s="3">
        <f>C46</f>
        <v>27538.63</v>
      </c>
      <c r="D45" s="3">
        <f>D46</f>
        <v>22035.07</v>
      </c>
      <c r="E45" s="3">
        <f t="shared" si="6"/>
        <v>80.015127840419069</v>
      </c>
    </row>
    <row r="46" spans="1:5" ht="43.2" outlineLevel="1">
      <c r="A46" s="12" t="s">
        <v>22</v>
      </c>
      <c r="B46" s="13" t="s">
        <v>54</v>
      </c>
      <c r="C46" s="4">
        <f>C49+C47+C48</f>
        <v>27538.63</v>
      </c>
      <c r="D46" s="4">
        <f>D49+D47+D48</f>
        <v>22035.07</v>
      </c>
      <c r="E46" s="4">
        <f t="shared" si="6"/>
        <v>80.015127840419069</v>
      </c>
    </row>
    <row r="47" spans="1:5" ht="28.8" hidden="1" outlineLevel="1">
      <c r="A47" s="16" t="s">
        <v>88</v>
      </c>
      <c r="B47" s="7" t="s">
        <v>87</v>
      </c>
      <c r="C47" s="2">
        <f>'Бюджет (2)'!C33</f>
        <v>0</v>
      </c>
      <c r="D47" s="2">
        <f>'Бюджет (2)'!D33</f>
        <v>0</v>
      </c>
      <c r="E47" s="2" t="e">
        <f t="shared" si="6"/>
        <v>#DIV/0!</v>
      </c>
    </row>
    <row r="48" spans="1:5" ht="28.8" outlineLevel="1">
      <c r="A48" s="16" t="s">
        <v>89</v>
      </c>
      <c r="B48" s="7" t="s">
        <v>85</v>
      </c>
      <c r="C48" s="2">
        <f>'Бюджет (2)'!C34</f>
        <v>948</v>
      </c>
      <c r="D48" s="2">
        <f>'Бюджет (2)'!D34</f>
        <v>695.26</v>
      </c>
      <c r="E48" s="2">
        <f t="shared" si="6"/>
        <v>73.339662447257382</v>
      </c>
    </row>
    <row r="49" spans="1:5" ht="28.8" outlineLevel="1">
      <c r="A49" s="6" t="s">
        <v>72</v>
      </c>
      <c r="B49" s="7" t="s">
        <v>55</v>
      </c>
      <c r="C49" s="2">
        <f>'Бюджет (2)'!C35</f>
        <v>26590.63</v>
      </c>
      <c r="D49" s="2">
        <f>'Бюджет (2)'!D35</f>
        <v>21339.81</v>
      </c>
      <c r="E49" s="2">
        <f t="shared" si="6"/>
        <v>80.253119237866883</v>
      </c>
    </row>
    <row r="50" spans="1:5" ht="43.2" outlineLevel="1">
      <c r="A50" s="12" t="s">
        <v>90</v>
      </c>
      <c r="B50" s="13" t="s">
        <v>91</v>
      </c>
      <c r="C50" s="4">
        <f>C51</f>
        <v>22519.94</v>
      </c>
      <c r="D50" s="4">
        <f>D51</f>
        <v>22519.32</v>
      </c>
      <c r="E50" s="4">
        <f t="shared" si="6"/>
        <v>99.997246884316752</v>
      </c>
    </row>
    <row r="51" spans="1:5" ht="28.8" outlineLevel="1">
      <c r="A51" s="12"/>
      <c r="B51" s="11" t="s">
        <v>66</v>
      </c>
      <c r="C51" s="2">
        <f>'Бюджет (2)'!C40</f>
        <v>22519.94</v>
      </c>
      <c r="D51" s="2">
        <f>'Бюджет (2)'!D40</f>
        <v>22519.32</v>
      </c>
      <c r="E51" s="2">
        <f t="shared" si="6"/>
        <v>99.997246884316752</v>
      </c>
    </row>
    <row r="52" spans="1:5" ht="28.8" outlineLevel="1">
      <c r="A52" s="12" t="s">
        <v>98</v>
      </c>
      <c r="B52" s="13" t="s">
        <v>99</v>
      </c>
      <c r="C52" s="4">
        <f>'Бюджет (2)'!C41</f>
        <v>14161</v>
      </c>
      <c r="D52" s="4">
        <f>'Бюджет (2)'!D41</f>
        <v>8477.07</v>
      </c>
      <c r="E52" s="4">
        <f t="shared" si="6"/>
        <v>59.86208601087494</v>
      </c>
    </row>
    <row r="53" spans="1:5" ht="14.4" outlineLevel="1">
      <c r="A53" s="6"/>
      <c r="B53" s="13" t="s">
        <v>60</v>
      </c>
      <c r="C53" s="4">
        <f>C6+C12+C20+C21+C43+C45+C50+C26+C52</f>
        <v>1117103.4899999998</v>
      </c>
      <c r="D53" s="4">
        <f>D6+D12+D20+D21+D43+D45+D50+D26+D52</f>
        <v>884106.22</v>
      </c>
      <c r="E53" s="4">
        <f t="shared" si="6"/>
        <v>79.14273188780389</v>
      </c>
    </row>
    <row r="54" spans="1:5" ht="14.4" outlineLevel="1">
      <c r="A54" s="17"/>
      <c r="B54" s="18"/>
      <c r="C54" s="19"/>
      <c r="D54" s="19"/>
      <c r="E54" s="19"/>
    </row>
    <row r="55" spans="1:5" s="14" customFormat="1" ht="22.55" customHeight="1">
      <c r="A55" s="20"/>
      <c r="B55" s="20"/>
      <c r="C55" s="20"/>
      <c r="D55" s="20"/>
      <c r="E55" s="20"/>
    </row>
    <row r="56" spans="1:5" s="14" customFormat="1" ht="15.65">
      <c r="A56" s="50" t="s">
        <v>101</v>
      </c>
      <c r="B56" s="50"/>
      <c r="C56" s="50"/>
      <c r="D56" s="50"/>
      <c r="E56" s="50"/>
    </row>
    <row r="58" spans="1:5" ht="15.85" customHeight="1" outlineLevel="1">
      <c r="A58" s="21"/>
      <c r="B58" s="21"/>
      <c r="C58" s="21"/>
      <c r="D58" s="21"/>
      <c r="E58" s="21"/>
    </row>
    <row r="59" spans="1:5" ht="14.4" hidden="1" outlineLevel="1">
      <c r="A59" s="44"/>
      <c r="B59" s="45"/>
      <c r="C59" s="45"/>
      <c r="D59" s="45"/>
      <c r="E59" s="46"/>
    </row>
    <row r="60" spans="1:5" ht="23.95" hidden="1" customHeight="1" outlineLevel="1">
      <c r="A60" s="44"/>
      <c r="B60" s="45"/>
      <c r="C60" s="45"/>
      <c r="D60" s="45"/>
      <c r="E60" s="46"/>
    </row>
    <row r="61" spans="1:5" ht="14.4" hidden="1" outlineLevel="1">
      <c r="A61" s="44"/>
      <c r="B61" s="45"/>
      <c r="C61" s="45"/>
      <c r="D61" s="45"/>
      <c r="E61" s="46"/>
    </row>
    <row r="62" spans="1:5" s="14" customFormat="1" ht="14.4" hidden="1">
      <c r="A62" s="44"/>
      <c r="B62" s="45"/>
      <c r="C62" s="45"/>
      <c r="D62" s="45"/>
      <c r="E62" s="46"/>
    </row>
    <row r="63" spans="1:5" ht="14.4" hidden="1" outlineLevel="1">
      <c r="A63" s="44"/>
      <c r="B63" s="45"/>
      <c r="C63" s="45"/>
      <c r="D63" s="45"/>
      <c r="E63" s="46"/>
    </row>
    <row r="64" spans="1:5" ht="41.95" hidden="1" customHeight="1" outlineLevel="1">
      <c r="A64" s="44"/>
      <c r="B64" s="45"/>
      <c r="C64" s="45"/>
      <c r="D64" s="45"/>
      <c r="E64" s="46"/>
    </row>
    <row r="65" spans="1:5" ht="14.4" hidden="1" outlineLevel="1">
      <c r="A65" s="44"/>
      <c r="B65" s="45"/>
      <c r="C65" s="45"/>
      <c r="D65" s="45"/>
      <c r="E65" s="46"/>
    </row>
    <row r="66" spans="1:5" ht="14.4" hidden="1" outlineLevel="1">
      <c r="A66" s="44"/>
      <c r="B66" s="45"/>
      <c r="C66" s="45"/>
      <c r="D66" s="45"/>
      <c r="E66" s="46"/>
    </row>
    <row r="67" spans="1:5" ht="14.4" hidden="1" outlineLevel="1">
      <c r="A67" s="44"/>
      <c r="B67" s="45"/>
      <c r="C67" s="45"/>
      <c r="D67" s="45"/>
      <c r="E67" s="46"/>
    </row>
    <row r="68" spans="1:5" ht="12.7" hidden="1" customHeight="1" outlineLevel="1">
      <c r="A68" s="44"/>
      <c r="B68" s="45"/>
      <c r="C68" s="45"/>
      <c r="D68" s="45"/>
      <c r="E68" s="46"/>
    </row>
    <row r="69" spans="1:5" ht="14.4" hidden="1" outlineLevel="1">
      <c r="A69" s="44"/>
      <c r="B69" s="45"/>
      <c r="C69" s="45"/>
      <c r="D69" s="45"/>
      <c r="E69" s="46"/>
    </row>
    <row r="70" spans="1:5" s="14" customFormat="1" ht="14.4" hidden="1">
      <c r="A70" s="44"/>
      <c r="B70" s="45"/>
      <c r="C70" s="45"/>
      <c r="D70" s="45"/>
      <c r="E70" s="46"/>
    </row>
    <row r="71" spans="1:5" ht="14.4" hidden="1" outlineLevel="1">
      <c r="A71" s="44"/>
      <c r="B71" s="45"/>
      <c r="C71" s="45"/>
      <c r="D71" s="45"/>
      <c r="E71" s="46"/>
    </row>
    <row r="72" spans="1:5" ht="14.4" hidden="1" outlineLevel="1">
      <c r="A72" s="44"/>
      <c r="B72" s="45"/>
      <c r="C72" s="45"/>
      <c r="D72" s="45"/>
      <c r="E72" s="46"/>
    </row>
    <row r="73" spans="1:5" ht="14.4" hidden="1" outlineLevel="1">
      <c r="A73" s="44"/>
      <c r="B73" s="45"/>
      <c r="C73" s="45"/>
      <c r="D73" s="45"/>
      <c r="E73" s="46"/>
    </row>
    <row r="74" spans="1:5" s="14" customFormat="1" ht="14.4" hidden="1">
      <c r="A74" s="44"/>
      <c r="B74" s="45"/>
      <c r="C74" s="45"/>
      <c r="D74" s="45"/>
      <c r="E74" s="46"/>
    </row>
    <row r="75" spans="1:5" ht="18" hidden="1" customHeight="1" outlineLevel="1">
      <c r="A75" s="44"/>
      <c r="B75" s="45"/>
      <c r="C75" s="45"/>
      <c r="D75" s="45"/>
      <c r="E75" s="46"/>
    </row>
    <row r="76" spans="1:5" ht="14.4" hidden="1" outlineLevel="1">
      <c r="A76" s="44"/>
      <c r="B76" s="45"/>
      <c r="C76" s="45"/>
      <c r="D76" s="45"/>
      <c r="E76" s="46"/>
    </row>
    <row r="77" spans="1:5" s="14" customFormat="1" ht="14.4" hidden="1">
      <c r="A77" s="44"/>
      <c r="B77" s="45"/>
      <c r="C77" s="45"/>
      <c r="D77" s="45"/>
      <c r="E77" s="46"/>
    </row>
    <row r="78" spans="1:5" ht="14.4" hidden="1" outlineLevel="1">
      <c r="A78" s="44"/>
      <c r="B78" s="45"/>
      <c r="C78" s="45"/>
      <c r="D78" s="45"/>
      <c r="E78" s="46"/>
    </row>
    <row r="79" spans="1:5" ht="14.4" hidden="1" outlineLevel="1">
      <c r="A79" s="44"/>
      <c r="B79" s="45"/>
      <c r="C79" s="45"/>
      <c r="D79" s="45"/>
      <c r="E79" s="46"/>
    </row>
    <row r="80" spans="1:5" ht="14.4" hidden="1" outlineLevel="1">
      <c r="A80" s="44"/>
      <c r="B80" s="45"/>
      <c r="C80" s="45"/>
      <c r="D80" s="45"/>
      <c r="E80" s="46"/>
    </row>
    <row r="81" spans="1:5" ht="14.4" hidden="1" outlineLevel="1">
      <c r="A81" s="44"/>
      <c r="B81" s="45"/>
      <c r="C81" s="45"/>
      <c r="D81" s="45"/>
      <c r="E81" s="46"/>
    </row>
    <row r="82" spans="1:5" ht="14.4" hidden="1" outlineLevel="1">
      <c r="A82" s="44"/>
      <c r="B82" s="45"/>
      <c r="C82" s="45"/>
      <c r="D82" s="45"/>
      <c r="E82" s="46"/>
    </row>
    <row r="83" spans="1:5" ht="0.8" hidden="1" customHeight="1" outlineLevel="1">
      <c r="A83" s="44"/>
      <c r="B83" s="45"/>
      <c r="C83" s="45"/>
      <c r="D83" s="45"/>
      <c r="E83" s="46"/>
    </row>
    <row r="84" spans="1:5" ht="14.4" hidden="1" outlineLevel="1">
      <c r="A84" s="44"/>
      <c r="B84" s="45"/>
      <c r="C84" s="45"/>
      <c r="D84" s="45"/>
      <c r="E84" s="46"/>
    </row>
    <row r="85" spans="1:5" s="14" customFormat="1" ht="14.4" hidden="1">
      <c r="A85" s="44"/>
      <c r="B85" s="45"/>
      <c r="C85" s="45"/>
      <c r="D85" s="45"/>
      <c r="E85" s="46"/>
    </row>
    <row r="86" spans="1:5" ht="14.4" hidden="1" outlineLevel="1">
      <c r="A86" s="44"/>
      <c r="B86" s="45"/>
      <c r="C86" s="45"/>
      <c r="D86" s="45"/>
      <c r="E86" s="46"/>
    </row>
    <row r="87" spans="1:5" ht="14.4" hidden="1" outlineLevel="1">
      <c r="A87" s="44"/>
      <c r="B87" s="45"/>
      <c r="C87" s="45"/>
      <c r="D87" s="45"/>
      <c r="E87" s="46"/>
    </row>
    <row r="88" spans="1:5" ht="14.4" hidden="1" outlineLevel="1">
      <c r="A88" s="44"/>
      <c r="B88" s="45"/>
      <c r="C88" s="45"/>
      <c r="D88" s="45"/>
      <c r="E88" s="46"/>
    </row>
    <row r="89" spans="1:5" ht="14.4" hidden="1" outlineLevel="1">
      <c r="A89" s="44"/>
      <c r="B89" s="45"/>
      <c r="C89" s="45"/>
      <c r="D89" s="45"/>
      <c r="E89" s="46"/>
    </row>
    <row r="90" spans="1:5" ht="14.4" hidden="1" outlineLevel="1">
      <c r="A90" s="44"/>
      <c r="B90" s="45"/>
      <c r="C90" s="45"/>
      <c r="D90" s="45"/>
      <c r="E90" s="46"/>
    </row>
    <row r="91" spans="1:5" ht="14.4" hidden="1" outlineLevel="1">
      <c r="A91" s="44"/>
      <c r="B91" s="45"/>
      <c r="C91" s="45"/>
      <c r="D91" s="45"/>
      <c r="E91" s="46"/>
    </row>
    <row r="92" spans="1:5" ht="23.95" hidden="1" customHeight="1" outlineLevel="1">
      <c r="A92" s="44"/>
      <c r="B92" s="45"/>
      <c r="C92" s="45"/>
      <c r="D92" s="45"/>
      <c r="E92" s="46"/>
    </row>
    <row r="93" spans="1:5" s="14" customFormat="1" ht="14.4" hidden="1">
      <c r="A93" s="44"/>
      <c r="B93" s="45"/>
      <c r="C93" s="45"/>
      <c r="D93" s="45"/>
      <c r="E93" s="46"/>
    </row>
    <row r="94" spans="1:5" ht="14.4" hidden="1" outlineLevel="1">
      <c r="A94" s="44"/>
      <c r="B94" s="45"/>
      <c r="C94" s="45"/>
      <c r="D94" s="45"/>
      <c r="E94" s="46"/>
    </row>
    <row r="95" spans="1:5" ht="12.7" hidden="1" customHeight="1" outlineLevel="1">
      <c r="A95" s="47"/>
      <c r="B95" s="48"/>
      <c r="C95" s="48"/>
      <c r="D95" s="48"/>
      <c r="E95" s="49"/>
    </row>
    <row r="96" spans="1:5" ht="14.4" hidden="1" outlineLevel="1">
      <c r="A96" s="6"/>
      <c r="B96" s="7"/>
      <c r="C96" s="22"/>
      <c r="D96" s="22"/>
      <c r="E96" s="22"/>
    </row>
    <row r="97" spans="1:5" ht="14.4" hidden="1" outlineLevel="1">
      <c r="A97" s="6"/>
      <c r="B97" s="7"/>
      <c r="C97" s="22"/>
      <c r="D97" s="22"/>
      <c r="E97" s="22"/>
    </row>
    <row r="98" spans="1:5" ht="14.4" hidden="1" outlineLevel="1">
      <c r="A98" s="6"/>
      <c r="B98" s="7"/>
      <c r="C98" s="22"/>
      <c r="D98" s="22"/>
      <c r="E98" s="22"/>
    </row>
    <row r="99" spans="1:5" ht="13.5" hidden="1" customHeight="1" outlineLevel="1">
      <c r="A99" s="6"/>
      <c r="B99" s="7"/>
      <c r="C99" s="22"/>
      <c r="D99" s="22"/>
      <c r="E99" s="22"/>
    </row>
    <row r="100" spans="1:5" s="14" customFormat="1" ht="41.95" hidden="1" customHeight="1">
      <c r="A100" s="12"/>
      <c r="B100" s="13"/>
      <c r="C100" s="23"/>
      <c r="D100" s="23"/>
      <c r="E100" s="23"/>
    </row>
    <row r="101" spans="1:5" ht="14.4" hidden="1" outlineLevel="1">
      <c r="A101" s="6"/>
      <c r="B101" s="7"/>
      <c r="C101" s="22"/>
      <c r="D101" s="22"/>
      <c r="E101" s="22"/>
    </row>
    <row r="102" spans="1:5" ht="14.4" hidden="1" outlineLevel="1">
      <c r="A102" s="6"/>
      <c r="B102" s="7"/>
      <c r="C102" s="22"/>
      <c r="D102" s="22"/>
      <c r="E102" s="22"/>
    </row>
    <row r="103" spans="1:5" s="14" customFormat="1" ht="14.4" hidden="1">
      <c r="A103" s="12"/>
      <c r="B103" s="13"/>
      <c r="C103" s="23"/>
      <c r="D103" s="23"/>
      <c r="E103" s="23"/>
    </row>
    <row r="104" spans="1:5" ht="14.4" hidden="1" outlineLevel="1">
      <c r="A104" s="6"/>
      <c r="B104" s="7"/>
      <c r="C104" s="22"/>
      <c r="D104" s="22"/>
      <c r="E104" s="22"/>
    </row>
    <row r="105" spans="1:5" ht="14.4" hidden="1" outlineLevel="1">
      <c r="A105" s="6"/>
      <c r="B105" s="7"/>
      <c r="C105" s="22"/>
      <c r="D105" s="22"/>
      <c r="E105" s="22"/>
    </row>
    <row r="106" spans="1:5" ht="14.4" hidden="1" outlineLevel="1">
      <c r="A106" s="6"/>
      <c r="B106" s="7"/>
      <c r="C106" s="22"/>
      <c r="D106" s="22"/>
      <c r="E106" s="22"/>
    </row>
    <row r="107" spans="1:5" ht="12.7" hidden="1" customHeight="1" outlineLevel="1">
      <c r="A107" s="6"/>
      <c r="B107" s="7"/>
      <c r="C107" s="22"/>
      <c r="D107" s="22"/>
      <c r="E107" s="22"/>
    </row>
    <row r="108" spans="1:5" ht="14.4" hidden="1" outlineLevel="1">
      <c r="A108" s="6"/>
      <c r="B108" s="7"/>
      <c r="C108" s="22"/>
      <c r="D108" s="22"/>
      <c r="E108" s="22"/>
    </row>
    <row r="109" spans="1:5" ht="14.4" hidden="1" outlineLevel="1">
      <c r="A109" s="6"/>
      <c r="B109" s="7"/>
      <c r="C109" s="22"/>
      <c r="D109" s="22"/>
      <c r="E109" s="22"/>
    </row>
    <row r="110" spans="1:5" ht="14.4" hidden="1" outlineLevel="1">
      <c r="A110" s="6"/>
      <c r="B110" s="7"/>
      <c r="C110" s="22"/>
      <c r="D110" s="22"/>
      <c r="E110" s="22"/>
    </row>
    <row r="111" spans="1:5" ht="14.4" hidden="1" outlineLevel="1">
      <c r="A111" s="6"/>
      <c r="B111" s="7"/>
      <c r="C111" s="22"/>
      <c r="D111" s="22"/>
      <c r="E111" s="22"/>
    </row>
    <row r="112" spans="1:5" ht="14.4" hidden="1" outlineLevel="1">
      <c r="A112" s="6"/>
      <c r="B112" s="7"/>
      <c r="C112" s="22"/>
      <c r="D112" s="22"/>
      <c r="E112" s="22"/>
    </row>
    <row r="113" spans="1:5" ht="14.4" hidden="1" outlineLevel="1">
      <c r="A113" s="6"/>
      <c r="B113" s="7"/>
      <c r="C113" s="22"/>
      <c r="D113" s="22"/>
      <c r="E113" s="22"/>
    </row>
    <row r="114" spans="1:5" ht="14.4" hidden="1" outlineLevel="1">
      <c r="A114" s="6"/>
      <c r="B114" s="7"/>
      <c r="C114" s="22"/>
      <c r="D114" s="22"/>
      <c r="E114" s="22"/>
    </row>
    <row r="115" spans="1:5" ht="14.4" hidden="1" outlineLevel="1">
      <c r="A115" s="6"/>
      <c r="B115" s="7"/>
      <c r="C115" s="22"/>
      <c r="D115" s="22"/>
      <c r="E115" s="22"/>
    </row>
    <row r="116" spans="1:5" s="14" customFormat="1" ht="14.4" hidden="1">
      <c r="A116" s="12"/>
      <c r="B116" s="13"/>
      <c r="C116" s="23"/>
      <c r="D116" s="23"/>
      <c r="E116" s="23"/>
    </row>
    <row r="117" spans="1:5" ht="16.45" hidden="1" customHeight="1" outlineLevel="1">
      <c r="A117" s="6"/>
      <c r="B117" s="7"/>
      <c r="C117" s="22"/>
      <c r="D117" s="22"/>
      <c r="E117" s="22"/>
    </row>
    <row r="118" spans="1:5" ht="14.4" hidden="1" outlineLevel="1">
      <c r="A118" s="6"/>
      <c r="B118" s="7"/>
      <c r="C118" s="22"/>
      <c r="D118" s="22"/>
      <c r="E118" s="22"/>
    </row>
    <row r="119" spans="1:5" s="14" customFormat="1" ht="14.4" hidden="1">
      <c r="A119" s="12"/>
      <c r="B119" s="13"/>
      <c r="C119" s="23"/>
      <c r="D119" s="23"/>
      <c r="E119" s="23"/>
    </row>
    <row r="120" spans="1:5" ht="14.4" hidden="1" outlineLevel="1">
      <c r="A120" s="6"/>
      <c r="B120" s="7"/>
      <c r="C120" s="22"/>
      <c r="D120" s="22"/>
      <c r="E120" s="22"/>
    </row>
    <row r="121" spans="1:5" ht="14.4" hidden="1" outlineLevel="1">
      <c r="A121" s="6"/>
      <c r="B121" s="7"/>
      <c r="C121" s="22"/>
      <c r="D121" s="22"/>
      <c r="E121" s="22"/>
    </row>
    <row r="122" spans="1:5" ht="14.4" hidden="1" outlineLevel="1">
      <c r="A122" s="6"/>
      <c r="B122" s="7"/>
      <c r="C122" s="22"/>
      <c r="D122" s="22"/>
      <c r="E122" s="22"/>
    </row>
    <row r="123" spans="1:5" ht="41.35" hidden="1" customHeight="1" outlineLevel="1">
      <c r="A123" s="6"/>
      <c r="B123" s="7"/>
      <c r="C123" s="22"/>
      <c r="D123" s="22"/>
      <c r="E123" s="22"/>
    </row>
    <row r="124" spans="1:5" ht="14.4" hidden="1" outlineLevel="1">
      <c r="A124" s="6"/>
      <c r="B124" s="7"/>
      <c r="C124" s="22"/>
      <c r="D124" s="22"/>
      <c r="E124" s="22"/>
    </row>
    <row r="125" spans="1:5" s="14" customFormat="1" ht="14.4" hidden="1">
      <c r="A125" s="12"/>
      <c r="B125" s="13"/>
      <c r="C125" s="23"/>
      <c r="D125" s="23"/>
      <c r="E125" s="23"/>
    </row>
    <row r="126" spans="1:5" ht="14.4" hidden="1" outlineLevel="1">
      <c r="A126" s="6"/>
      <c r="B126" s="7"/>
      <c r="C126" s="22"/>
      <c r="D126" s="22"/>
      <c r="E126" s="22"/>
    </row>
    <row r="127" spans="1:5" ht="27.1" hidden="1" customHeight="1" outlineLevel="1">
      <c r="A127" s="6"/>
      <c r="B127" s="7"/>
      <c r="C127" s="22"/>
      <c r="D127" s="22"/>
      <c r="E127" s="22"/>
    </row>
    <row r="128" spans="1:5" ht="23.95" hidden="1" customHeight="1" outlineLevel="1">
      <c r="A128" s="6"/>
      <c r="B128" s="7"/>
      <c r="C128" s="22"/>
      <c r="D128" s="22"/>
      <c r="E128" s="22"/>
    </row>
    <row r="129" spans="1:5" ht="14.4" hidden="1" outlineLevel="1">
      <c r="A129" s="6"/>
      <c r="B129" s="7"/>
      <c r="C129" s="22"/>
      <c r="D129" s="22"/>
      <c r="E129" s="22"/>
    </row>
    <row r="130" spans="1:5" ht="14.4" hidden="1" outlineLevel="1">
      <c r="A130" s="6"/>
      <c r="B130" s="7"/>
      <c r="C130" s="22"/>
      <c r="D130" s="22"/>
      <c r="E130" s="22"/>
    </row>
    <row r="131" spans="1:5" ht="14.4" hidden="1" outlineLevel="1">
      <c r="A131" s="6"/>
      <c r="B131" s="7"/>
      <c r="C131" s="22"/>
      <c r="D131" s="22"/>
      <c r="E131" s="22"/>
    </row>
    <row r="132" spans="1:5" ht="14.4" hidden="1" outlineLevel="1">
      <c r="A132" s="6"/>
      <c r="B132" s="7"/>
      <c r="C132" s="22"/>
      <c r="D132" s="22"/>
      <c r="E132" s="22"/>
    </row>
    <row r="133" spans="1:5" ht="14.4" hidden="1" outlineLevel="1">
      <c r="A133" s="6"/>
      <c r="B133" s="7"/>
      <c r="C133" s="22"/>
      <c r="D133" s="22"/>
      <c r="E133" s="22"/>
    </row>
    <row r="134" spans="1:5" ht="14.4" hidden="1" outlineLevel="1">
      <c r="A134" s="6"/>
      <c r="B134" s="7"/>
      <c r="C134" s="22"/>
      <c r="D134" s="22"/>
      <c r="E134" s="22"/>
    </row>
    <row r="135" spans="1:5" ht="14.4" hidden="1" outlineLevel="1">
      <c r="A135" s="6"/>
      <c r="B135" s="7"/>
      <c r="C135" s="22"/>
      <c r="D135" s="22"/>
      <c r="E135" s="22"/>
    </row>
    <row r="136" spans="1:5" ht="3" hidden="1" customHeight="1" outlineLevel="1">
      <c r="A136" s="6"/>
      <c r="B136" s="7"/>
      <c r="C136" s="22"/>
      <c r="D136" s="22"/>
      <c r="E136" s="22"/>
    </row>
    <row r="137" spans="1:5" ht="14.4" hidden="1" outlineLevel="1">
      <c r="A137" s="6"/>
      <c r="B137" s="7"/>
      <c r="C137" s="22"/>
      <c r="D137" s="22"/>
      <c r="E137" s="22"/>
    </row>
    <row r="138" spans="1:5" ht="14.4" hidden="1" outlineLevel="1">
      <c r="A138" s="6"/>
      <c r="B138" s="7"/>
      <c r="C138" s="22"/>
      <c r="D138" s="22"/>
      <c r="E138" s="22"/>
    </row>
    <row r="139" spans="1:5" ht="14.4" hidden="1" outlineLevel="1">
      <c r="A139" s="6"/>
      <c r="B139" s="7"/>
      <c r="C139" s="22"/>
      <c r="D139" s="22"/>
      <c r="E139" s="22"/>
    </row>
    <row r="140" spans="1:5" ht="14.4" hidden="1" outlineLevel="1">
      <c r="A140" s="6"/>
      <c r="B140" s="7"/>
      <c r="C140" s="22"/>
      <c r="D140" s="22"/>
      <c r="E140" s="22"/>
    </row>
    <row r="141" spans="1:5" ht="14.4" hidden="1" outlineLevel="1">
      <c r="A141" s="6"/>
      <c r="B141" s="7"/>
      <c r="C141" s="22"/>
      <c r="D141" s="22"/>
      <c r="E141" s="22"/>
    </row>
    <row r="142" spans="1:5" s="14" customFormat="1" ht="14.4" hidden="1">
      <c r="A142" s="41" t="s">
        <v>1</v>
      </c>
      <c r="B142" s="41"/>
      <c r="C142" s="24" t="e">
        <f>SUM(C7,C13,C28,C44,C37,#REF!,#REF!,C62,C70,C74,C77,C85,C93,C100,C103,C116,C119,C125)</f>
        <v>#REF!</v>
      </c>
      <c r="D142" s="24" t="e">
        <f>SUM(D7,D13,D28,D44,D37,#REF!,#REF!,D62,D70,D74,D77,D85,D93,D100,D103,D116,D119,D125)</f>
        <v>#REF!</v>
      </c>
      <c r="E142" s="23" t="e">
        <f t="shared" ref="E142" si="7">D142/C142*100</f>
        <v>#REF!</v>
      </c>
    </row>
    <row r="143" spans="1:5" ht="17.55" customHeight="1"/>
    <row r="144" spans="1:5" ht="16.149999999999999" customHeight="1">
      <c r="E144" s="25"/>
    </row>
    <row r="145" spans="1:5" ht="12.7" customHeight="1">
      <c r="E145" s="26"/>
    </row>
    <row r="146" spans="1:5" ht="12.7" customHeight="1">
      <c r="A146" s="8" t="s">
        <v>97</v>
      </c>
      <c r="C146" s="36"/>
      <c r="D146" s="36"/>
      <c r="E146" s="38"/>
    </row>
    <row r="183" spans="1:1" ht="12.7" customHeight="1">
      <c r="A183" s="25"/>
    </row>
  </sheetData>
  <mergeCells count="6">
    <mergeCell ref="A142:B142"/>
    <mergeCell ref="B2:E2"/>
    <mergeCell ref="B3:E3"/>
    <mergeCell ref="A1:E1"/>
    <mergeCell ref="A59:E95"/>
    <mergeCell ref="A56:E56"/>
  </mergeCells>
  <pageMargins left="0.59055118110236227" right="0.39370078740157483" top="0.39370078740157483" bottom="0.39370078740157483" header="0.51181102362204722" footer="0.51181102362204722"/>
  <pageSetup paperSize="9" scale="71" orientation="portrait" r:id="rId1"/>
  <headerFooter differentFirst="1" alignWithMargins="0">
    <oddFooter>&amp;R&amp;P</oddFooter>
  </headerFooter>
  <rowBreaks count="2" manualBreakCount="2">
    <brk id="44" max="4" man="1"/>
    <brk id="148" max="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8</vt:i4>
      </vt:variant>
    </vt:vector>
  </HeadingPairs>
  <TitlesOfParts>
    <vt:vector size="10" baseType="lpstr">
      <vt:lpstr>Бюджет (2)</vt:lpstr>
      <vt:lpstr>грбс</vt:lpstr>
      <vt:lpstr>'Бюджет (2)'!APPT</vt:lpstr>
      <vt:lpstr>грбс!APPT</vt:lpstr>
      <vt:lpstr>'Бюджет (2)'!SIGN</vt:lpstr>
      <vt:lpstr>грбс!SIGN</vt:lpstr>
      <vt:lpstr>'Бюджет (2)'!Заголовки_для_печати</vt:lpstr>
      <vt:lpstr>грбс!Заголовки_для_печати</vt:lpstr>
      <vt:lpstr>'Бюджет (2)'!Область_печати</vt:lpstr>
      <vt:lpstr>грбс!Область_печати</vt:lpstr>
    </vt:vector>
  </TitlesOfParts>
  <Company>BSS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Дина Яхина</dc:creator>
  <cp:lastModifiedBy>Иванова</cp:lastModifiedBy>
  <cp:lastPrinted>2017-11-01T06:28:07Z</cp:lastPrinted>
  <dcterms:created xsi:type="dcterms:W3CDTF">2002-03-11T10:22:12Z</dcterms:created>
  <dcterms:modified xsi:type="dcterms:W3CDTF">2017-12-04T03:11:55Z</dcterms:modified>
</cp:coreProperties>
</file>