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<sst xmlns="http://schemas.openxmlformats.org/spreadsheetml/2006/main" count="182" uniqueCount="103">
  <si>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</si>
  <si>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</si>
  <si>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</si>
  <si>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</si>
  <si>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</si>
  <si>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</si>
  <si>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</si>
  <si>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</si>
  <si>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</si>
  <si>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</si>
  <si>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</si>
  <si>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</si>
  <si>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</si>
  <si>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</si>
  <si>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</si>
  <si>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</si>
  <si>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</si>
  <si>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</si>
  <si>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</si>
  <si>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</si>
  <si>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</si>
  <si>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</si>
  <si>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</si>
  <si>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</si>
  <si>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</si>
  <si>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</si>
  <si>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</si>
  <si>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</si>
  <si>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</si>
  <si>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</si>
  <si>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</si>
  <si>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</si>
  <si>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</si>
  <si>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</si>
  <si>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</si>
  <si>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</si>
  <si>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</si>
  <si>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</si>
  <si>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</si>
  <si>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</si>
  <si>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</si>
  <si>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</si>
  <si>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</si>
  <si>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</si>
  <si>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</si>
  <si>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</si>
  <si>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</si>
  <si>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</si>
  <si>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</si>
  <si>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</si>
  <si>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</si>
  <si>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</si>
  <si>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</si>
  <si>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</si>
  <si>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</si>
  <si>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</si>
  <si>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</si>
  <si>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</si>
  <si>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</si>
  <si>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</si>
  <si>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</si>
  <si>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</si>
  <si>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</si>
  <si>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</si>
  <si>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</si>
  <si>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</si>
  <si>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</si>
  <si>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</si>
  <si>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</si>
  <si>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</si>
  <si>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</si>
  <si>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</si>
  <si>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</si>
  <si>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</si>
  <si>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</si>
  <si>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Подпрограмма «Санитарная очистка территории муниципального образования "город Саянск" на 2016-2020 годы"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</si>
  <si>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</si>
  <si>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</si>
  <si>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</si>
  <si>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</si>
  <si>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</si>
  <si>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</si>
  <si>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</si>
  <si>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</si>
  <si>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</si>
  <si>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</si>
  <si>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</si>
  <si>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</si>
  <si>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</si>
  <si>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План на 2018 год в соответствии со сводной бюджетной росписью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</si>
  <si>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</si>
  <si>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</si>
  <si>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</si>
  <si>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</si>
  <si>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</si>
  <si>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</si>
  <si>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</si>
  <si>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</si>
  <si>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</si>
  <si>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</si>
  <si>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</si>
  <si>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01.01.2019г. </t>
  </si>
  <si>
    <t>Информация об исполнении муниципальных программ и подпрограмм городского округа г. Саянск на 01.01.2019г.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</si>
</sst>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zoomScaleNormal="100" zoomScaleSheetLayoutView="130" workbookViewId="0">
      <selection activeCell="C134" sqref="C134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102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89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22</v>
      </c>
      <c r="C6" s="4">
        <f>C7+C8+C9+C10</f>
        <v>734439</v>
      </c>
      <c r="D6" s="4">
        <f>D7+D8+D9+D10</f>
        <v>731319</v>
      </c>
      <c r="E6" s="4">
        <f>D6/C6*100</f>
        <v>99.575185958262026</v>
      </c>
    </row>
    <row r="7" spans="1:5" ht="14.4" outlineLevel="1">
      <c r="A7" s="6" t="s">
        <v>6</v>
      </c>
      <c r="B7" s="7" t="s">
        <v>23</v>
      </c>
      <c r="C7" s="2">
        <v>318666</v>
      </c>
      <c r="D7" s="2">
        <v>316093</v>
      </c>
      <c r="E7" s="2">
        <f>D7/C7*100</f>
        <v>99.192571532576423</v>
      </c>
    </row>
    <row r="8" spans="1:5" ht="14.4" outlineLevel="1">
      <c r="A8" s="6" t="s">
        <v>7</v>
      </c>
      <c r="B8" s="7" t="s">
        <v>24</v>
      </c>
      <c r="C8" s="2">
        <v>356887</v>
      </c>
      <c r="D8" s="2">
        <v>356740</v>
      </c>
      <c r="E8" s="2">
        <f>D8/C8*100</f>
        <v>99.958810491836346</v>
      </c>
    </row>
    <row r="9" spans="1:5" ht="14.4" outlineLevel="1">
      <c r="A9" s="6" t="s">
        <v>8</v>
      </c>
      <c r="B9" s="7" t="s">
        <v>25</v>
      </c>
      <c r="C9" s="2">
        <v>27380</v>
      </c>
      <c r="D9" s="2">
        <v>27363</v>
      </c>
      <c r="E9" s="2">
        <f t="shared" ref="E9:E10" si="0">D9/C9*100</f>
        <v>99.93791088385683</v>
      </c>
    </row>
    <row r="10" spans="1:5" ht="28.8" outlineLevel="1">
      <c r="A10" s="6" t="s">
        <v>26</v>
      </c>
      <c r="B10" s="7" t="s">
        <v>27</v>
      </c>
      <c r="C10" s="2">
        <v>31506</v>
      </c>
      <c r="D10" s="2">
        <v>31123</v>
      </c>
      <c r="E10" s="2">
        <f t="shared" si="0"/>
        <v>98.784358534882244</v>
      </c>
    </row>
    <row r="11" spans="1:5" s="14" customFormat="1" ht="14.4">
      <c r="A11" s="12" t="s">
        <v>9</v>
      </c>
      <c r="B11" s="13" t="s">
        <v>28</v>
      </c>
      <c r="C11" s="4">
        <f>C12+C13+C14+C15+C16+C17+C18</f>
        <v>219551</v>
      </c>
      <c r="D11" s="4">
        <f>D12+D13+D14+D15+D16+D17+D18</f>
        <v>219070</v>
      </c>
      <c r="E11" s="4">
        <f>D11/C11*100</f>
        <v>99.780916506870838</v>
      </c>
    </row>
    <row r="12" spans="1:5" ht="14.4" outlineLevel="1">
      <c r="A12" s="6" t="s">
        <v>10</v>
      </c>
      <c r="B12" s="7" t="s">
        <v>29</v>
      </c>
      <c r="C12" s="2">
        <v>29059</v>
      </c>
      <c r="D12" s="2">
        <v>28848</v>
      </c>
      <c r="E12" s="2">
        <f>D12/C12*100</f>
        <v>99.273891049244639</v>
      </c>
    </row>
    <row r="13" spans="1:5" ht="14.4" outlineLevel="1">
      <c r="A13" s="6" t="s">
        <v>11</v>
      </c>
      <c r="B13" s="7" t="s">
        <v>30</v>
      </c>
      <c r="C13" s="2">
        <v>20994</v>
      </c>
      <c r="D13" s="2">
        <v>20881</v>
      </c>
      <c r="E13" s="2">
        <f t="shared" ref="E13:E20" si="1">D13/C13*100</f>
        <v>99.46175097646946</v>
      </c>
    </row>
    <row r="14" spans="1:5" ht="14.4" outlineLevel="1">
      <c r="A14" s="6" t="s">
        <v>12</v>
      </c>
      <c r="B14" s="7" t="s">
        <v>31</v>
      </c>
      <c r="C14" s="2">
        <v>14866</v>
      </c>
      <c r="D14" s="2">
        <v>14764</v>
      </c>
      <c r="E14" s="2">
        <f t="shared" si="1"/>
        <v>99.313870577155924</v>
      </c>
    </row>
    <row r="15" spans="1:5" ht="14.4" outlineLevel="1">
      <c r="A15" s="6" t="s">
        <v>13</v>
      </c>
      <c r="B15" s="7" t="s">
        <v>32</v>
      </c>
      <c r="C15" s="2">
        <v>19353</v>
      </c>
      <c r="D15" s="2">
        <v>19310</v>
      </c>
      <c r="E15" s="2">
        <f t="shared" si="1"/>
        <v>99.777812225494756</v>
      </c>
    </row>
    <row r="16" spans="1:5" ht="39" customHeight="1" outlineLevel="1">
      <c r="A16" s="6" t="s">
        <v>14</v>
      </c>
      <c r="B16" s="7" t="s">
        <v>33</v>
      </c>
      <c r="C16" s="2">
        <v>42171</v>
      </c>
      <c r="D16" s="2">
        <v>42159</v>
      </c>
      <c r="E16" s="2">
        <f t="shared" si="1"/>
        <v>99.971544426264487</v>
      </c>
    </row>
    <row r="17" spans="1:5" ht="14.4" outlineLevel="1">
      <c r="A17" s="6" t="s">
        <v>15</v>
      </c>
      <c r="B17" s="7" t="s">
        <v>34</v>
      </c>
      <c r="C17" s="2">
        <v>104</v>
      </c>
      <c r="D17" s="2">
        <v>104</v>
      </c>
      <c r="E17" s="2">
        <f t="shared" si="1"/>
        <v>100</v>
      </c>
    </row>
    <row r="18" spans="1:5" ht="28.8" outlineLevel="1">
      <c r="A18" s="6" t="s">
        <v>90</v>
      </c>
      <c r="B18" s="7" t="s">
        <v>91</v>
      </c>
      <c r="C18" s="2">
        <v>93004</v>
      </c>
      <c r="D18" s="2">
        <v>93004</v>
      </c>
      <c r="E18" s="2">
        <f t="shared" si="1"/>
        <v>100</v>
      </c>
    </row>
    <row r="19" spans="1:5" ht="28.8" outlineLevel="1">
      <c r="A19" s="12" t="s">
        <v>16</v>
      </c>
      <c r="B19" s="13" t="s">
        <v>35</v>
      </c>
      <c r="C19" s="4">
        <f>C20</f>
        <v>33559</v>
      </c>
      <c r="D19" s="4">
        <f>D20</f>
        <v>31829</v>
      </c>
      <c r="E19" s="4">
        <f>D19/C19*100</f>
        <v>94.844900026818436</v>
      </c>
    </row>
    <row r="20" spans="1:5" ht="28.8" outlineLevel="1">
      <c r="A20" s="6" t="s">
        <v>17</v>
      </c>
      <c r="B20" s="7" t="s">
        <v>36</v>
      </c>
      <c r="C20" s="2">
        <v>33559</v>
      </c>
      <c r="D20" s="2">
        <v>31829</v>
      </c>
      <c r="E20" s="2">
        <f t="shared" si="1"/>
        <v>94.844900026818436</v>
      </c>
    </row>
    <row r="21" spans="1:5" ht="28.8" outlineLevel="1">
      <c r="A21" s="12" t="s">
        <v>18</v>
      </c>
      <c r="B21" s="13" t="s">
        <v>37</v>
      </c>
      <c r="C21" s="4">
        <v>12833</v>
      </c>
      <c r="D21" s="4">
        <v>12798</v>
      </c>
      <c r="E21" s="4">
        <f>D21/C21*100</f>
        <v>99.727265643263465</v>
      </c>
    </row>
    <row r="22" spans="1:5" s="14" customFormat="1" ht="43.2">
      <c r="A22" s="12" t="s">
        <v>38</v>
      </c>
      <c r="B22" s="13" t="s">
        <v>39</v>
      </c>
      <c r="C22" s="4">
        <f>C23+C24+C25</f>
        <v>160576</v>
      </c>
      <c r="D22" s="4">
        <f>D23+D24+D25</f>
        <v>153741</v>
      </c>
      <c r="E22" s="4">
        <f>D22/C22*100</f>
        <v>95.74344858509366</v>
      </c>
    </row>
    <row r="23" spans="1:5" ht="14.4" outlineLevel="1">
      <c r="A23" s="6" t="s">
        <v>19</v>
      </c>
      <c r="B23" s="7" t="s">
        <v>40</v>
      </c>
      <c r="C23" s="2">
        <v>121988</v>
      </c>
      <c r="D23" s="2">
        <v>116146</v>
      </c>
      <c r="E23" s="2">
        <f t="shared" ref="E23:E25" si="2">D23/C23*100</f>
        <v>95.21100436108469</v>
      </c>
    </row>
    <row r="24" spans="1:5" ht="28.8" outlineLevel="1">
      <c r="A24" s="6" t="s">
        <v>20</v>
      </c>
      <c r="B24" s="7" t="s">
        <v>41</v>
      </c>
      <c r="C24" s="2">
        <v>37934</v>
      </c>
      <c r="D24" s="2">
        <v>36941</v>
      </c>
      <c r="E24" s="2">
        <f t="shared" si="2"/>
        <v>97.382295565983028</v>
      </c>
    </row>
    <row r="25" spans="1:5" ht="14.4" outlineLevel="1">
      <c r="A25" s="6" t="s">
        <v>21</v>
      </c>
      <c r="B25" s="7" t="s">
        <v>42</v>
      </c>
      <c r="C25" s="2">
        <v>654</v>
      </c>
      <c r="D25" s="2">
        <v>654</v>
      </c>
      <c r="E25" s="2">
        <f t="shared" si="2"/>
        <v>100</v>
      </c>
    </row>
    <row r="26" spans="1:5" ht="28.8" outlineLevel="1">
      <c r="A26" s="12" t="s">
        <v>43</v>
      </c>
      <c r="B26" s="13" t="s">
        <v>44</v>
      </c>
      <c r="C26" s="4">
        <v>2868</v>
      </c>
      <c r="D26" s="4">
        <v>2868</v>
      </c>
      <c r="E26" s="4">
        <f>D26/C26*100</f>
        <v>100</v>
      </c>
    </row>
    <row r="27" spans="1:5" ht="43.2" outlineLevel="1">
      <c r="A27" s="12" t="s">
        <v>45</v>
      </c>
      <c r="B27" s="13" t="s">
        <v>46</v>
      </c>
      <c r="C27" s="4">
        <f>C28+C29+C30</f>
        <v>830</v>
      </c>
      <c r="D27" s="4">
        <f>D28+D29+D30</f>
        <v>830</v>
      </c>
      <c r="E27" s="4">
        <f>D27/C27*100</f>
        <v>100</v>
      </c>
    </row>
    <row r="28" spans="1:5" ht="43.2" outlineLevel="1">
      <c r="A28" s="6" t="s">
        <v>47</v>
      </c>
      <c r="B28" s="7" t="s">
        <v>48</v>
      </c>
      <c r="C28" s="2">
        <v>58</v>
      </c>
      <c r="D28" s="2">
        <v>58</v>
      </c>
      <c r="E28" s="2">
        <f t="shared" ref="E28:E30" si="3">D28/C28*100</f>
        <v>100</v>
      </c>
    </row>
    <row r="29" spans="1:5" ht="28.8" outlineLevel="1">
      <c r="A29" s="6" t="s">
        <v>73</v>
      </c>
      <c r="B29" s="7" t="s">
        <v>81</v>
      </c>
      <c r="C29" s="2">
        <v>78</v>
      </c>
      <c r="D29" s="2">
        <v>78</v>
      </c>
      <c r="E29" s="2">
        <f t="shared" si="3"/>
        <v>100</v>
      </c>
    </row>
    <row r="30" spans="1:5" ht="28.8" outlineLevel="1">
      <c r="A30" s="6" t="s">
        <v>80</v>
      </c>
      <c r="B30" s="7" t="s">
        <v>74</v>
      </c>
      <c r="C30" s="2">
        <v>694</v>
      </c>
      <c r="D30" s="2">
        <v>694</v>
      </c>
      <c r="E30" s="2">
        <f t="shared" si="3"/>
        <v>100</v>
      </c>
    </row>
    <row r="31" spans="1:5" ht="43.2" outlineLevel="1">
      <c r="A31" s="12" t="s">
        <v>49</v>
      </c>
      <c r="B31" s="13" t="s">
        <v>50</v>
      </c>
      <c r="C31" s="4">
        <v>1414</v>
      </c>
      <c r="D31" s="4">
        <v>1414</v>
      </c>
      <c r="E31" s="4">
        <f>D31/C31*100</f>
        <v>100</v>
      </c>
    </row>
    <row r="32" spans="1:5" s="14" customFormat="1" ht="28.8">
      <c r="A32" s="12" t="s">
        <v>51</v>
      </c>
      <c r="B32" s="13" t="s">
        <v>52</v>
      </c>
      <c r="C32" s="4">
        <v>11896</v>
      </c>
      <c r="D32" s="4">
        <v>11697</v>
      </c>
      <c r="E32" s="4">
        <f>D32/C32*100</f>
        <v>98.327168796234034</v>
      </c>
    </row>
    <row r="33" spans="1:8" ht="43.2" outlineLevel="1">
      <c r="A33" s="28" t="s">
        <v>78</v>
      </c>
      <c r="B33" s="29" t="s">
        <v>67</v>
      </c>
      <c r="C33" s="30">
        <f>C36+C35+C34</f>
        <v>48079</v>
      </c>
      <c r="D33" s="30">
        <f>D36+D35+D34</f>
        <v>47336</v>
      </c>
      <c r="E33" s="4">
        <f>D33/C33*100</f>
        <v>98.454626760123958</v>
      </c>
    </row>
    <row r="34" spans="1:8" ht="43.2" hidden="1" outlineLevel="1">
      <c r="A34" s="16" t="s">
        <v>66</v>
      </c>
      <c r="B34" s="7" t="s">
        <v>76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92</v>
      </c>
      <c r="B35" s="7" t="s">
        <v>75</v>
      </c>
      <c r="C35" s="31">
        <v>891</v>
      </c>
      <c r="D35" s="31">
        <v>891</v>
      </c>
      <c r="E35" s="2">
        <f t="shared" si="4"/>
        <v>100</v>
      </c>
    </row>
    <row r="36" spans="1:8" ht="43.2" outlineLevel="1">
      <c r="A36" s="6" t="s">
        <v>93</v>
      </c>
      <c r="B36" s="7" t="s">
        <v>54</v>
      </c>
      <c r="C36" s="2">
        <v>47188</v>
      </c>
      <c r="D36" s="2">
        <v>46445</v>
      </c>
      <c r="E36" s="2">
        <f t="shared" si="4"/>
        <v>98.425447147579888</v>
      </c>
    </row>
    <row r="37" spans="1:8" s="14" customFormat="1" ht="43.2">
      <c r="A37" s="12" t="s">
        <v>85</v>
      </c>
      <c r="B37" s="13" t="s">
        <v>57</v>
      </c>
      <c r="C37" s="4">
        <f>C38+C39+C40</f>
        <v>177042</v>
      </c>
      <c r="D37" s="4">
        <f>D38+D39+D40</f>
        <v>176626</v>
      </c>
      <c r="E37" s="4">
        <f>D37/C37*100</f>
        <v>99.765027507597068</v>
      </c>
    </row>
    <row r="38" spans="1:8" ht="43.2" outlineLevel="1">
      <c r="A38" s="6" t="s">
        <v>94</v>
      </c>
      <c r="B38" s="7" t="s">
        <v>55</v>
      </c>
      <c r="C38" s="2">
        <v>153000</v>
      </c>
      <c r="D38" s="2">
        <v>153000</v>
      </c>
      <c r="E38" s="2">
        <f t="shared" si="4"/>
        <v>100</v>
      </c>
    </row>
    <row r="39" spans="1:8" ht="28.8" outlineLevel="1">
      <c r="A39" s="6" t="s">
        <v>95</v>
      </c>
      <c r="B39" s="7" t="s">
        <v>58</v>
      </c>
      <c r="C39" s="2">
        <v>1538</v>
      </c>
      <c r="D39" s="2">
        <v>1538</v>
      </c>
      <c r="E39" s="2">
        <f t="shared" si="4"/>
        <v>100</v>
      </c>
    </row>
    <row r="40" spans="1:8" ht="28.8" outlineLevel="1">
      <c r="A40" s="6" t="s">
        <v>96</v>
      </c>
      <c r="B40" s="7" t="s">
        <v>56</v>
      </c>
      <c r="C40" s="2">
        <v>22504</v>
      </c>
      <c r="D40" s="2">
        <v>22088</v>
      </c>
      <c r="E40" s="2">
        <f t="shared" si="4"/>
        <v>98.151439744045504</v>
      </c>
    </row>
    <row r="41" spans="1:8" ht="43.2" outlineLevel="1">
      <c r="A41" s="12" t="s">
        <v>97</v>
      </c>
      <c r="B41" s="13" t="s">
        <v>79</v>
      </c>
      <c r="C41" s="4">
        <v>22759</v>
      </c>
      <c r="D41" s="4">
        <v>22759</v>
      </c>
      <c r="E41" s="4">
        <f t="shared" si="4"/>
        <v>100</v>
      </c>
    </row>
    <row r="42" spans="1:8" ht="43.2" outlineLevel="1">
      <c r="A42" s="12" t="s">
        <v>98</v>
      </c>
      <c r="B42" s="13" t="s">
        <v>86</v>
      </c>
      <c r="C42" s="4">
        <v>40851</v>
      </c>
      <c r="D42" s="4">
        <v>40851</v>
      </c>
      <c r="E42" s="4">
        <f t="shared" si="4"/>
        <v>100</v>
      </c>
    </row>
    <row r="43" spans="1:8" ht="14.4" outlineLevel="1">
      <c r="A43" s="6"/>
      <c r="B43" s="13" t="s">
        <v>59</v>
      </c>
      <c r="C43" s="4">
        <f>C6+C11+C19+C21+C22+C26+C27+C31+C32+C33+C37+C41+C42</f>
        <v>1466697</v>
      </c>
      <c r="D43" s="4">
        <f>D6+D11+D19+D21+D22+D26+D27+D31+D32+D33+D37+D41+D42</f>
        <v>1453138</v>
      </c>
      <c r="E43" s="4">
        <f>D43/C43*100</f>
        <v>99.075541846748166</v>
      </c>
    </row>
    <row r="44" spans="1:8" ht="14.4" outlineLevel="1">
      <c r="A44" s="6"/>
      <c r="B44" s="7" t="s">
        <v>60</v>
      </c>
      <c r="C44" s="2">
        <v>547250</v>
      </c>
      <c r="D44" s="2">
        <v>537652</v>
      </c>
      <c r="E44" s="2">
        <f>D44/C44*100</f>
        <v>98.246139789858375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87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84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opLeftCell="A49" zoomScaleNormal="100" zoomScaleSheetLayoutView="70" workbookViewId="0">
      <selection activeCell="C23" sqref="C23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101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89</v>
      </c>
      <c r="D5" s="1" t="s">
        <v>4</v>
      </c>
      <c r="E5" s="1" t="s">
        <v>68</v>
      </c>
    </row>
    <row r="6" spans="1:6" ht="28.8">
      <c r="A6" s="1"/>
      <c r="B6" s="11" t="s">
        <v>61</v>
      </c>
      <c r="C6" s="3">
        <f>C7</f>
        <v>734439</v>
      </c>
      <c r="D6" s="3">
        <f>D7</f>
        <v>731319</v>
      </c>
      <c r="E6" s="3">
        <f>D6/C6*100</f>
        <v>99.575185958262026</v>
      </c>
    </row>
    <row r="7" spans="1:6" s="14" customFormat="1" ht="28.8">
      <c r="A7" s="12">
        <v>1</v>
      </c>
      <c r="B7" s="13" t="s">
        <v>22</v>
      </c>
      <c r="C7" s="4">
        <f>SUM(C8:C11)</f>
        <v>734439</v>
      </c>
      <c r="D7" s="4">
        <f>SUM(D8:D11)</f>
        <v>731319</v>
      </c>
      <c r="E7" s="4">
        <f>D7/C7*100</f>
        <v>99.575185958262026</v>
      </c>
    </row>
    <row r="8" spans="1:6" ht="14.4" outlineLevel="1">
      <c r="A8" s="6" t="s">
        <v>6</v>
      </c>
      <c r="B8" s="7" t="s">
        <v>23</v>
      </c>
      <c r="C8" s="2">
        <f>'Бюджет (2)'!C7</f>
        <v>318666</v>
      </c>
      <c r="D8" s="2">
        <f>'Бюджет (2)'!D7</f>
        <v>316093</v>
      </c>
      <c r="E8" s="2">
        <f>D8/C8*100</f>
        <v>99.192571532576423</v>
      </c>
    </row>
    <row r="9" spans="1:6" ht="14.4" outlineLevel="1">
      <c r="A9" s="6" t="s">
        <v>7</v>
      </c>
      <c r="B9" s="7" t="s">
        <v>24</v>
      </c>
      <c r="C9" s="2">
        <f>'Бюджет (2)'!C8</f>
        <v>356887</v>
      </c>
      <c r="D9" s="2">
        <f>'Бюджет (2)'!D8</f>
        <v>356740</v>
      </c>
      <c r="E9" s="2">
        <f t="shared" ref="E9:E11" si="0">D9/C9*100</f>
        <v>99.958810491836346</v>
      </c>
    </row>
    <row r="10" spans="1:6" ht="14.4" outlineLevel="1">
      <c r="A10" s="6" t="s">
        <v>8</v>
      </c>
      <c r="B10" s="7" t="s">
        <v>25</v>
      </c>
      <c r="C10" s="2">
        <f>'Бюджет (2)'!C9</f>
        <v>27380</v>
      </c>
      <c r="D10" s="2">
        <f>'Бюджет (2)'!D9</f>
        <v>27363</v>
      </c>
      <c r="E10" s="2">
        <f t="shared" si="0"/>
        <v>99.93791088385683</v>
      </c>
    </row>
    <row r="11" spans="1:6" ht="28.8" outlineLevel="1">
      <c r="A11" s="6" t="s">
        <v>26</v>
      </c>
      <c r="B11" s="7" t="s">
        <v>27</v>
      </c>
      <c r="C11" s="2">
        <f>'Бюджет (2)'!C10</f>
        <v>31506</v>
      </c>
      <c r="D11" s="2">
        <f>'Бюджет (2)'!D10</f>
        <v>31123</v>
      </c>
      <c r="E11" s="2">
        <f t="shared" si="0"/>
        <v>98.784358534882244</v>
      </c>
    </row>
    <row r="12" spans="1:6" ht="28.8" outlineLevel="1">
      <c r="A12" s="6"/>
      <c r="B12" s="11" t="s">
        <v>62</v>
      </c>
      <c r="C12" s="3">
        <f>C13</f>
        <v>219551</v>
      </c>
      <c r="D12" s="3">
        <f>D13</f>
        <v>219070</v>
      </c>
      <c r="E12" s="3">
        <f>D12/C12*100</f>
        <v>99.780916506870838</v>
      </c>
    </row>
    <row r="13" spans="1:6" s="14" customFormat="1" ht="14.4">
      <c r="A13" s="12" t="s">
        <v>9</v>
      </c>
      <c r="B13" s="13" t="s">
        <v>28</v>
      </c>
      <c r="C13" s="4">
        <f>SUM(C14:C20)</f>
        <v>219551</v>
      </c>
      <c r="D13" s="4">
        <f>SUM(D14:D20)</f>
        <v>219070</v>
      </c>
      <c r="E13" s="4">
        <f>D13/C13*100</f>
        <v>99.780916506870838</v>
      </c>
    </row>
    <row r="14" spans="1:6" ht="14.4" outlineLevel="1">
      <c r="A14" s="6" t="s">
        <v>10</v>
      </c>
      <c r="B14" s="7" t="s">
        <v>29</v>
      </c>
      <c r="C14" s="2">
        <f>'Бюджет (2)'!C12</f>
        <v>29059</v>
      </c>
      <c r="D14" s="2">
        <f>'Бюджет (2)'!D12</f>
        <v>28848</v>
      </c>
      <c r="E14" s="2">
        <f t="shared" ref="E14:E19" si="1">D14/C14*100</f>
        <v>99.273891049244639</v>
      </c>
    </row>
    <row r="15" spans="1:6" ht="14.4" outlineLevel="1">
      <c r="A15" s="6" t="s">
        <v>11</v>
      </c>
      <c r="B15" s="7" t="s">
        <v>30</v>
      </c>
      <c r="C15" s="2">
        <f>'Бюджет (2)'!C13</f>
        <v>20994</v>
      </c>
      <c r="D15" s="2">
        <f>'Бюджет (2)'!D13</f>
        <v>20881</v>
      </c>
      <c r="E15" s="2">
        <f t="shared" si="1"/>
        <v>99.46175097646946</v>
      </c>
    </row>
    <row r="16" spans="1:6" ht="14.4" outlineLevel="1">
      <c r="A16" s="6" t="s">
        <v>12</v>
      </c>
      <c r="B16" s="7" t="s">
        <v>31</v>
      </c>
      <c r="C16" s="2">
        <f>'Бюджет (2)'!C14</f>
        <v>14866</v>
      </c>
      <c r="D16" s="2">
        <f>'Бюджет (2)'!D14</f>
        <v>14764</v>
      </c>
      <c r="E16" s="2">
        <f t="shared" si="1"/>
        <v>99.313870577155924</v>
      </c>
    </row>
    <row r="17" spans="1:5" ht="14.4" outlineLevel="1">
      <c r="A17" s="6" t="s">
        <v>13</v>
      </c>
      <c r="B17" s="7" t="s">
        <v>32</v>
      </c>
      <c r="C17" s="2">
        <f>'Бюджет (2)'!C15</f>
        <v>19353</v>
      </c>
      <c r="D17" s="2">
        <f>'Бюджет (2)'!D15</f>
        <v>19310</v>
      </c>
      <c r="E17" s="2">
        <f t="shared" si="1"/>
        <v>99.777812225494756</v>
      </c>
    </row>
    <row r="18" spans="1:5" ht="39" customHeight="1" outlineLevel="1">
      <c r="A18" s="6" t="s">
        <v>14</v>
      </c>
      <c r="B18" s="7" t="s">
        <v>33</v>
      </c>
      <c r="C18" s="2">
        <f>'Бюджет (2)'!C16</f>
        <v>42171</v>
      </c>
      <c r="D18" s="2">
        <f>'Бюджет (2)'!D16</f>
        <v>42159</v>
      </c>
      <c r="E18" s="2">
        <f t="shared" si="1"/>
        <v>99.971544426264487</v>
      </c>
    </row>
    <row r="19" spans="1:5" ht="14.4" outlineLevel="1">
      <c r="A19" s="6" t="s">
        <v>15</v>
      </c>
      <c r="B19" s="7" t="s">
        <v>34</v>
      </c>
      <c r="C19" s="2">
        <f>'Бюджет (2)'!C17</f>
        <v>104</v>
      </c>
      <c r="D19" s="2">
        <f>'Бюджет (2)'!D17</f>
        <v>104</v>
      </c>
      <c r="E19" s="2">
        <f t="shared" si="1"/>
        <v>100</v>
      </c>
    </row>
    <row r="20" spans="1:5" ht="28.8" outlineLevel="1">
      <c r="A20" s="6" t="s">
        <v>90</v>
      </c>
      <c r="B20" s="7" t="s">
        <v>33</v>
      </c>
      <c r="C20" s="2">
        <f>'Бюджет (2)'!C18</f>
        <v>93004</v>
      </c>
      <c r="D20" s="2">
        <f>'Бюджет (2)'!D18</f>
        <v>93004</v>
      </c>
      <c r="E20" s="2"/>
    </row>
    <row r="21" spans="1:5" ht="28.8" outlineLevel="1">
      <c r="A21" s="6"/>
      <c r="B21" s="11" t="s">
        <v>61</v>
      </c>
      <c r="C21" s="3">
        <f>C25</f>
        <v>6546</v>
      </c>
      <c r="D21" s="3">
        <f>D25</f>
        <v>5266</v>
      </c>
      <c r="E21" s="3">
        <f t="shared" ref="E21:E30" si="2">D21/C21*100</f>
        <v>80.446073938282922</v>
      </c>
    </row>
    <row r="22" spans="1:5" ht="14.4" outlineLevel="1">
      <c r="A22" s="6"/>
      <c r="B22" s="11" t="s">
        <v>63</v>
      </c>
      <c r="C22" s="3">
        <f>C26+C28+C29+C33+C34+C39+C47</f>
        <v>382576</v>
      </c>
      <c r="D22" s="3">
        <f>D26+D28+D29+D33+D34+D39+D47</f>
        <v>374840</v>
      </c>
      <c r="E22" s="3">
        <f t="shared" si="2"/>
        <v>97.977918113002389</v>
      </c>
    </row>
    <row r="23" spans="1:5" ht="28.8" outlineLevel="1">
      <c r="A23" s="12" t="s">
        <v>16</v>
      </c>
      <c r="B23" s="13" t="s">
        <v>35</v>
      </c>
      <c r="C23" s="4">
        <f>C24</f>
        <v>33559</v>
      </c>
      <c r="D23" s="4">
        <f>D24</f>
        <v>31829</v>
      </c>
      <c r="E23" s="15">
        <f t="shared" si="2"/>
        <v>94.844900026818436</v>
      </c>
    </row>
    <row r="24" spans="1:5" ht="25.55" customHeight="1" outlineLevel="1">
      <c r="A24" s="6" t="s">
        <v>17</v>
      </c>
      <c r="B24" s="7" t="s">
        <v>36</v>
      </c>
      <c r="C24" s="39">
        <f>C25+C26+C27</f>
        <v>33559</v>
      </c>
      <c r="D24" s="39">
        <f>D25+D26+D27</f>
        <v>31829</v>
      </c>
      <c r="E24" s="2">
        <f t="shared" si="2"/>
        <v>94.844900026818436</v>
      </c>
    </row>
    <row r="25" spans="1:5" ht="31.3" customHeight="1" outlineLevel="1">
      <c r="A25" s="6" t="s">
        <v>69</v>
      </c>
      <c r="B25" s="7" t="s">
        <v>71</v>
      </c>
      <c r="C25" s="39">
        <v>6546</v>
      </c>
      <c r="D25" s="39">
        <v>5266</v>
      </c>
      <c r="E25" s="2">
        <f t="shared" si="2"/>
        <v>80.446073938282922</v>
      </c>
    </row>
    <row r="26" spans="1:5" ht="31.95" customHeight="1" outlineLevel="1">
      <c r="A26" s="6" t="s">
        <v>70</v>
      </c>
      <c r="B26" s="7" t="s">
        <v>72</v>
      </c>
      <c r="C26" s="39">
        <v>27013</v>
      </c>
      <c r="D26" s="39">
        <v>26563</v>
      </c>
      <c r="E26" s="2">
        <f t="shared" si="2"/>
        <v>98.334135416281057</v>
      </c>
    </row>
    <row r="27" spans="1:5" ht="31.95" hidden="1" customHeight="1" outlineLevel="1">
      <c r="A27" s="6" t="s">
        <v>82</v>
      </c>
      <c r="B27" s="7" t="s">
        <v>83</v>
      </c>
      <c r="C27" s="39"/>
      <c r="D27" s="39"/>
      <c r="E27" s="2" t="e">
        <f t="shared" si="2"/>
        <v>#DIV/0!</v>
      </c>
    </row>
    <row r="28" spans="1:5" ht="28.8" outlineLevel="1">
      <c r="A28" s="12" t="s">
        <v>18</v>
      </c>
      <c r="B28" s="13" t="s">
        <v>37</v>
      </c>
      <c r="C28" s="4">
        <f>'Бюджет (2)'!C21</f>
        <v>12833</v>
      </c>
      <c r="D28" s="4">
        <f>'Бюджет (2)'!D21</f>
        <v>12798</v>
      </c>
      <c r="E28" s="4">
        <f t="shared" si="2"/>
        <v>99.727265643263465</v>
      </c>
    </row>
    <row r="29" spans="1:5" s="14" customFormat="1" ht="28.8">
      <c r="A29" s="12" t="s">
        <v>38</v>
      </c>
      <c r="B29" s="13" t="s">
        <v>39</v>
      </c>
      <c r="C29" s="4">
        <f>SUM(C30:C32)</f>
        <v>160576</v>
      </c>
      <c r="D29" s="4">
        <f>SUM(D30:D32)</f>
        <v>153741</v>
      </c>
      <c r="E29" s="4">
        <f t="shared" si="2"/>
        <v>95.74344858509366</v>
      </c>
    </row>
    <row r="30" spans="1:5" ht="14.4" outlineLevel="1">
      <c r="A30" s="6" t="s">
        <v>19</v>
      </c>
      <c r="B30" s="7" t="s">
        <v>40</v>
      </c>
      <c r="C30" s="2">
        <f>'Бюджет (2)'!C23</f>
        <v>121988</v>
      </c>
      <c r="D30" s="2">
        <f>'Бюджет (2)'!D23</f>
        <v>116146</v>
      </c>
      <c r="E30" s="2">
        <f t="shared" si="2"/>
        <v>95.21100436108469</v>
      </c>
    </row>
    <row r="31" spans="1:5" ht="28.8" outlineLevel="1">
      <c r="A31" s="6" t="s">
        <v>20</v>
      </c>
      <c r="B31" s="7" t="s">
        <v>41</v>
      </c>
      <c r="C31" s="2">
        <f>'Бюджет (2)'!C24</f>
        <v>37934</v>
      </c>
      <c r="D31" s="2">
        <f>'Бюджет (2)'!D24</f>
        <v>36941</v>
      </c>
      <c r="E31" s="2">
        <f t="shared" ref="E31:E32" si="3">D31/C31*100</f>
        <v>97.382295565983028</v>
      </c>
    </row>
    <row r="32" spans="1:5" ht="14.4" outlineLevel="1">
      <c r="A32" s="6" t="s">
        <v>21</v>
      </c>
      <c r="B32" s="7" t="s">
        <v>42</v>
      </c>
      <c r="C32" s="2">
        <f>'Бюджет (2)'!C25</f>
        <v>654</v>
      </c>
      <c r="D32" s="2">
        <f>'Бюджет (2)'!D25</f>
        <v>654</v>
      </c>
      <c r="E32" s="2">
        <f t="shared" si="3"/>
        <v>100</v>
      </c>
    </row>
    <row r="33" spans="1:5" ht="28.8" outlineLevel="1">
      <c r="A33" s="12" t="s">
        <v>43</v>
      </c>
      <c r="B33" s="13" t="s">
        <v>44</v>
      </c>
      <c r="C33" s="4">
        <f>'Бюджет (2)'!C26</f>
        <v>2868</v>
      </c>
      <c r="D33" s="4">
        <f>'Бюджет (2)'!D26</f>
        <v>2868</v>
      </c>
      <c r="E33" s="4">
        <f t="shared" ref="E33:E37" si="4">D33/C33*100</f>
        <v>100</v>
      </c>
    </row>
    <row r="34" spans="1:5" ht="28.8" outlineLevel="1">
      <c r="A34" s="12" t="s">
        <v>45</v>
      </c>
      <c r="B34" s="13" t="s">
        <v>46</v>
      </c>
      <c r="C34" s="4">
        <f>C35+C37+C36</f>
        <v>830</v>
      </c>
      <c r="D34" s="4">
        <f>D35+D37+D36</f>
        <v>830</v>
      </c>
      <c r="E34" s="4">
        <f t="shared" si="4"/>
        <v>100</v>
      </c>
    </row>
    <row r="35" spans="1:5" ht="28.8" outlineLevel="1">
      <c r="A35" s="6" t="s">
        <v>47</v>
      </c>
      <c r="B35" s="7" t="s">
        <v>48</v>
      </c>
      <c r="C35" s="2">
        <f>'Бюджет (2)'!C28</f>
        <v>58</v>
      </c>
      <c r="D35" s="2">
        <f>'Бюджет (2)'!D28</f>
        <v>58</v>
      </c>
      <c r="E35" s="2">
        <f t="shared" si="4"/>
        <v>100</v>
      </c>
    </row>
    <row r="36" spans="1:5" ht="28.8" outlineLevel="1">
      <c r="A36" s="6" t="s">
        <v>73</v>
      </c>
      <c r="B36" s="7" t="s">
        <v>81</v>
      </c>
      <c r="C36" s="2">
        <f>'Бюджет (2)'!C29</f>
        <v>78</v>
      </c>
      <c r="D36" s="2">
        <f>'Бюджет (2)'!D29</f>
        <v>78</v>
      </c>
      <c r="E36" s="2">
        <f t="shared" si="4"/>
        <v>100</v>
      </c>
    </row>
    <row r="37" spans="1:5" ht="28.8" outlineLevel="1">
      <c r="A37" s="6" t="s">
        <v>80</v>
      </c>
      <c r="B37" s="7" t="s">
        <v>74</v>
      </c>
      <c r="C37" s="2">
        <f>'Бюджет (2)'!C30</f>
        <v>694</v>
      </c>
      <c r="D37" s="2">
        <f>'Бюджет (2)'!D30</f>
        <v>694</v>
      </c>
      <c r="E37" s="2">
        <f t="shared" si="4"/>
        <v>100</v>
      </c>
    </row>
    <row r="38" spans="1:5" ht="14.4" hidden="1" outlineLevel="1">
      <c r="A38" s="6"/>
      <c r="B38" s="7"/>
      <c r="C38" s="2"/>
      <c r="D38" s="2"/>
      <c r="E38" s="2"/>
    </row>
    <row r="39" spans="1:5" ht="43.2" outlineLevel="1">
      <c r="A39" s="12" t="s">
        <v>49</v>
      </c>
      <c r="B39" s="13" t="s">
        <v>50</v>
      </c>
      <c r="C39" s="4">
        <f>'Бюджет (2)'!C31</f>
        <v>1414</v>
      </c>
      <c r="D39" s="4">
        <f>'Бюджет (2)'!D31</f>
        <v>1414</v>
      </c>
      <c r="E39" s="4">
        <f t="shared" ref="E39:E54" si="5">D39/C39*100</f>
        <v>100</v>
      </c>
    </row>
    <row r="40" spans="1:5" ht="28.8" outlineLevel="1">
      <c r="A40" s="12"/>
      <c r="B40" s="11" t="s">
        <v>64</v>
      </c>
      <c r="C40" s="3">
        <f>C41</f>
        <v>11896</v>
      </c>
      <c r="D40" s="3">
        <f>D41</f>
        <v>11697</v>
      </c>
      <c r="E40" s="3">
        <f t="shared" si="5"/>
        <v>98.327168796234034</v>
      </c>
    </row>
    <row r="41" spans="1:5" s="14" customFormat="1" ht="28.8">
      <c r="A41" s="12" t="s">
        <v>51</v>
      </c>
      <c r="B41" s="13" t="s">
        <v>52</v>
      </c>
      <c r="C41" s="4">
        <f>'Бюджет (2)'!C32</f>
        <v>11896</v>
      </c>
      <c r="D41" s="4">
        <f>'Бюджет (2)'!D32</f>
        <v>11697</v>
      </c>
      <c r="E41" s="4">
        <f t="shared" si="5"/>
        <v>98.327168796234034</v>
      </c>
    </row>
    <row r="42" spans="1:5" ht="28.8" outlineLevel="1">
      <c r="A42" s="6"/>
      <c r="B42" s="11" t="s">
        <v>65</v>
      </c>
      <c r="C42" s="3">
        <f>C43</f>
        <v>48079</v>
      </c>
      <c r="D42" s="3">
        <f>D43</f>
        <v>47336</v>
      </c>
      <c r="E42" s="3">
        <f t="shared" si="5"/>
        <v>98.454626760123958</v>
      </c>
    </row>
    <row r="43" spans="1:5" ht="43.2" outlineLevel="1">
      <c r="A43" s="12" t="s">
        <v>78</v>
      </c>
      <c r="B43" s="13" t="s">
        <v>53</v>
      </c>
      <c r="C43" s="4">
        <f>C46+C44+C45</f>
        <v>48079</v>
      </c>
      <c r="D43" s="4">
        <f>D46+D44+D45</f>
        <v>47336</v>
      </c>
      <c r="E43" s="4">
        <f t="shared" si="5"/>
        <v>98.454626760123958</v>
      </c>
    </row>
    <row r="44" spans="1:5" ht="28.8" hidden="1" outlineLevel="1">
      <c r="A44" s="16" t="s">
        <v>77</v>
      </c>
      <c r="B44" s="7" t="s">
        <v>76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92</v>
      </c>
      <c r="B45" s="7" t="s">
        <v>75</v>
      </c>
      <c r="C45" s="2">
        <f>'Бюджет (2)'!C35</f>
        <v>891</v>
      </c>
      <c r="D45" s="2">
        <f>'Бюджет (2)'!D35</f>
        <v>891</v>
      </c>
      <c r="E45" s="2">
        <f t="shared" si="5"/>
        <v>100</v>
      </c>
    </row>
    <row r="46" spans="1:5" ht="28.8" outlineLevel="1">
      <c r="A46" s="6" t="s">
        <v>99</v>
      </c>
      <c r="B46" s="7" t="s">
        <v>54</v>
      </c>
      <c r="C46" s="2">
        <f>'Бюджет (2)'!C36</f>
        <v>47188</v>
      </c>
      <c r="D46" s="2">
        <f>'Бюджет (2)'!D36</f>
        <v>46445</v>
      </c>
      <c r="E46" s="2">
        <f t="shared" si="5"/>
        <v>98.425447147579888</v>
      </c>
    </row>
    <row r="47" spans="1:5" ht="43.2" outlineLevel="1">
      <c r="A47" s="12" t="s">
        <v>100</v>
      </c>
      <c r="B47" s="13" t="s">
        <v>57</v>
      </c>
      <c r="C47" s="4">
        <f>C48+C49+C50</f>
        <v>177042</v>
      </c>
      <c r="D47" s="4">
        <f>D48+D49+D50</f>
        <v>176626</v>
      </c>
      <c r="E47" s="4">
        <f t="shared" si="5"/>
        <v>99.765027507597068</v>
      </c>
    </row>
    <row r="48" spans="1:5" ht="43.2" outlineLevel="1">
      <c r="A48" s="6" t="s">
        <v>94</v>
      </c>
      <c r="B48" s="7" t="s">
        <v>55</v>
      </c>
      <c r="C48" s="2">
        <f>'Бюджет (2)'!C38</f>
        <v>153000</v>
      </c>
      <c r="D48" s="2">
        <f>'Бюджет (2)'!D38</f>
        <v>153000</v>
      </c>
      <c r="E48" s="2">
        <f t="shared" si="5"/>
        <v>100</v>
      </c>
    </row>
    <row r="49" spans="1:5" ht="28.8" outlineLevel="1">
      <c r="A49" s="6" t="s">
        <v>95</v>
      </c>
      <c r="B49" s="7" t="s">
        <v>58</v>
      </c>
      <c r="C49" s="2">
        <f>'Бюджет (2)'!C39</f>
        <v>1538</v>
      </c>
      <c r="D49" s="2">
        <f>'Бюджет (2)'!D39</f>
        <v>1538</v>
      </c>
      <c r="E49" s="2">
        <f t="shared" si="5"/>
        <v>100</v>
      </c>
    </row>
    <row r="50" spans="1:5" ht="28.8" outlineLevel="1">
      <c r="A50" s="6" t="s">
        <v>96</v>
      </c>
      <c r="B50" s="7" t="s">
        <v>56</v>
      </c>
      <c r="C50" s="2">
        <f>'Бюджет (2)'!C40</f>
        <v>22504</v>
      </c>
      <c r="D50" s="2">
        <f>'Бюджет (2)'!D40</f>
        <v>22088</v>
      </c>
      <c r="E50" s="2">
        <f t="shared" si="5"/>
        <v>98.151439744045504</v>
      </c>
    </row>
    <row r="51" spans="1:5" ht="43.2" outlineLevel="1">
      <c r="A51" s="12" t="s">
        <v>97</v>
      </c>
      <c r="B51" s="13" t="s">
        <v>79</v>
      </c>
      <c r="C51" s="4">
        <f>C52</f>
        <v>22759</v>
      </c>
      <c r="D51" s="4">
        <f>D52</f>
        <v>22759</v>
      </c>
      <c r="E51" s="4">
        <f t="shared" si="5"/>
        <v>100</v>
      </c>
    </row>
    <row r="52" spans="1:5" ht="28.8" outlineLevel="1">
      <c r="A52" s="12"/>
      <c r="B52" s="11" t="s">
        <v>65</v>
      </c>
      <c r="C52" s="2">
        <f>'Бюджет (2)'!C41</f>
        <v>22759</v>
      </c>
      <c r="D52" s="2">
        <f>'Бюджет (2)'!D41</f>
        <v>22759</v>
      </c>
      <c r="E52" s="2">
        <f t="shared" si="5"/>
        <v>100</v>
      </c>
    </row>
    <row r="53" spans="1:5" ht="28.8" outlineLevel="1">
      <c r="A53" s="12" t="s">
        <v>98</v>
      </c>
      <c r="B53" s="13" t="s">
        <v>86</v>
      </c>
      <c r="C53" s="4">
        <f>'Бюджет (2)'!C42</f>
        <v>40851</v>
      </c>
      <c r="D53" s="4">
        <f>'Бюджет (2)'!D42</f>
        <v>40851</v>
      </c>
      <c r="E53" s="4">
        <f t="shared" si="5"/>
        <v>100</v>
      </c>
    </row>
    <row r="54" spans="1:5" ht="14.4" outlineLevel="1">
      <c r="A54" s="6"/>
      <c r="B54" s="13" t="s">
        <v>59</v>
      </c>
      <c r="C54" s="4">
        <f>C6+C12+C21+C22+C40+C42+C51+C27+C53</f>
        <v>1466697</v>
      </c>
      <c r="D54" s="4">
        <f>D6+D12+D21+D22+D40+D42+D51+D27+D53</f>
        <v>1453138</v>
      </c>
      <c r="E54" s="4">
        <f t="shared" si="5"/>
        <v>99.075541846748166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88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84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2019-01-10T02:07:45Z</cp:lastPrinted>
  <dcterms:created xsi:type="dcterms:W3CDTF">2002-03-11T10:22:12Z</dcterms:created>
  <dcterms:modified xsi:type="dcterms:W3CDTF">2019-01-10T02:08:02Z</dcterms:modified>
</cp:coreProperties>
</file>