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927" yWindow="250" windowWidth="15452" windowHeight="10318"/>
  </bookViews>
  <sheets>
    <sheet name="Бюджет (2)" sheetId="4" r:id="rId1"/>
    <sheet name="грбс" sheetId="3" r:id="rId2"/>
  </sheets>
  <definedNames>
    <definedName name="APPT" localSheetId="0">'Бюджет (2)'!$B$14</definedName>
    <definedName name="APPT" localSheetId="1">грбс!$B$16</definedName>
    <definedName name="FIO" localSheetId="0">'Бюджет (2)'!#REF!</definedName>
    <definedName name="FIO" localSheetId="1">грбс!#REF!</definedName>
    <definedName name="SIGN" localSheetId="0">'Бюджет (2)'!$B$14:$E$15</definedName>
    <definedName name="SIGN" localSheetId="1">грбс!$B$16:$F$17</definedName>
    <definedName name="_xlnm.Print_Titles" localSheetId="0">'Бюджет (2)'!$5:$5</definedName>
    <definedName name="_xlnm.Print_Titles" localSheetId="1">грбс!$5:$5</definedName>
    <definedName name="_xlnm.Print_Area" localSheetId="0">'Бюджет (2)'!$A$1:$E$135</definedName>
    <definedName name="_xlnm.Print_Area" localSheetId="1">грбс!$A$1:$E$149</definedName>
  </definedNames>
  <calcPr calcId="125725"/>
</workbook>
</file>

<file path=xl/calcChain.xml><?xml version="1.0" encoding="utf-8"?>
<calcChain xmlns="http://schemas.openxmlformats.org/spreadsheetml/2006/main">
  <c r="D33" i="4"/>
  <c r="C33"/>
  <c r="D27"/>
  <c r="D49" i="3"/>
  <c r="D50"/>
  <c r="C49"/>
  <c r="C50"/>
  <c r="D48"/>
  <c r="C48"/>
  <c r="C19" i="4"/>
  <c r="D20" i="3"/>
  <c r="C20"/>
  <c r="D11" i="4"/>
  <c r="C11"/>
  <c r="E18"/>
  <c r="E8"/>
  <c r="C53" i="3"/>
  <c r="D53"/>
  <c r="C8"/>
  <c r="D8"/>
  <c r="C9"/>
  <c r="D9"/>
  <c r="D10"/>
  <c r="D11"/>
  <c r="C11"/>
  <c r="E42" i="4"/>
  <c r="D37" i="3"/>
  <c r="D36"/>
  <c r="D19" i="4"/>
  <c r="D24" i="3"/>
  <c r="C24"/>
  <c r="E27"/>
  <c r="C37"/>
  <c r="C36"/>
  <c r="E49" l="1"/>
  <c r="C47"/>
  <c r="E50"/>
  <c r="E48"/>
  <c r="D47"/>
  <c r="E53"/>
  <c r="E36"/>
  <c r="E30" i="4"/>
  <c r="C27"/>
  <c r="E47" i="3" l="1"/>
  <c r="D52"/>
  <c r="D51" s="1"/>
  <c r="C52"/>
  <c r="E41" i="4"/>
  <c r="D45" i="3"/>
  <c r="C45"/>
  <c r="D44"/>
  <c r="C44"/>
  <c r="E34" i="4"/>
  <c r="E35"/>
  <c r="E29"/>
  <c r="E27" l="1"/>
  <c r="E52" i="3"/>
  <c r="C51"/>
  <c r="E51" s="1"/>
  <c r="E37"/>
  <c r="E44"/>
  <c r="E45"/>
  <c r="D37" i="4"/>
  <c r="C37"/>
  <c r="D22"/>
  <c r="C22"/>
  <c r="D6"/>
  <c r="C6"/>
  <c r="E26" i="3"/>
  <c r="E25"/>
  <c r="D21"/>
  <c r="C21"/>
  <c r="C23"/>
  <c r="D46"/>
  <c r="C46"/>
  <c r="D41"/>
  <c r="D40" s="1"/>
  <c r="C41"/>
  <c r="C40" s="1"/>
  <c r="D39"/>
  <c r="C39"/>
  <c r="D35"/>
  <c r="D34" s="1"/>
  <c r="C35"/>
  <c r="C34" s="1"/>
  <c r="D33"/>
  <c r="C33"/>
  <c r="D31"/>
  <c r="D32"/>
  <c r="D30"/>
  <c r="C31"/>
  <c r="C32"/>
  <c r="C30"/>
  <c r="D28"/>
  <c r="C28"/>
  <c r="D15"/>
  <c r="D16"/>
  <c r="D17"/>
  <c r="D18"/>
  <c r="D19"/>
  <c r="D14"/>
  <c r="C15"/>
  <c r="C16"/>
  <c r="C17"/>
  <c r="C18"/>
  <c r="C19"/>
  <c r="C14"/>
  <c r="C10"/>
  <c r="E44" i="4"/>
  <c r="E40"/>
  <c r="E39"/>
  <c r="E38"/>
  <c r="E36"/>
  <c r="E33"/>
  <c r="E32"/>
  <c r="E31"/>
  <c r="E28"/>
  <c r="E26"/>
  <c r="E24"/>
  <c r="E25"/>
  <c r="E23"/>
  <c r="E21"/>
  <c r="E20"/>
  <c r="E13"/>
  <c r="E14"/>
  <c r="E15"/>
  <c r="E16"/>
  <c r="E17"/>
  <c r="E12"/>
  <c r="E9"/>
  <c r="E10"/>
  <c r="E7"/>
  <c r="C143" i="3"/>
  <c r="D143"/>
  <c r="D131" i="4"/>
  <c r="C131"/>
  <c r="C13" i="3" l="1"/>
  <c r="D13"/>
  <c r="C43" i="4"/>
  <c r="D43"/>
  <c r="E6"/>
  <c r="E11"/>
  <c r="E22"/>
  <c r="C43" i="3"/>
  <c r="C42" s="1"/>
  <c r="D43"/>
  <c r="D42" s="1"/>
  <c r="E24"/>
  <c r="E21"/>
  <c r="E37" i="4"/>
  <c r="E19"/>
  <c r="E32" i="3"/>
  <c r="E14"/>
  <c r="E18"/>
  <c r="E16"/>
  <c r="E8"/>
  <c r="E10"/>
  <c r="E11"/>
  <c r="E9"/>
  <c r="E19"/>
  <c r="E17"/>
  <c r="E15"/>
  <c r="E28"/>
  <c r="E30"/>
  <c r="E31"/>
  <c r="E33"/>
  <c r="E34"/>
  <c r="E39"/>
  <c r="E40"/>
  <c r="D23"/>
  <c r="E23" s="1"/>
  <c r="E41"/>
  <c r="C7"/>
  <c r="C6" s="1"/>
  <c r="C12"/>
  <c r="C29"/>
  <c r="C22" s="1"/>
  <c r="E35"/>
  <c r="E46"/>
  <c r="D7"/>
  <c r="D29"/>
  <c r="D22" s="1"/>
  <c r="E143"/>
  <c r="E131" i="4"/>
  <c r="E43" l="1"/>
  <c r="C54" i="3"/>
  <c r="E43"/>
  <c r="E42"/>
  <c r="D6"/>
  <c r="E7"/>
  <c r="D12"/>
  <c r="E12" s="1"/>
  <c r="E13"/>
  <c r="E29"/>
  <c r="D54" l="1"/>
  <c r="E54" s="1"/>
  <c r="E22"/>
  <c r="E6"/>
</calcChain>
</file>

<file path=xl/sharedStrings.xml><?xml version="1.0" encoding="utf-8"?>
<sst xmlns="http://schemas.openxmlformats.org/spreadsheetml/2006/main" count="182" uniqueCount="105">
  <si>
    <t>тыс. руб.</t>
  </si>
  <si>
    <t>Итого</t>
  </si>
  <si>
    <t>№</t>
  </si>
  <si>
    <t>Наименование программы</t>
  </si>
  <si>
    <t xml:space="preserve">Исполнение </t>
  </si>
  <si>
    <t xml:space="preserve">% исполнения </t>
  </si>
  <si>
    <t>1.1</t>
  </si>
  <si>
    <t>1.2</t>
  </si>
  <si>
    <t>1.3</t>
  </si>
  <si>
    <t>2</t>
  </si>
  <si>
    <t>2.1</t>
  </si>
  <si>
    <t>2.2</t>
  </si>
  <si>
    <t>2.3</t>
  </si>
  <si>
    <t>2.4</t>
  </si>
  <si>
    <t>2.5</t>
  </si>
  <si>
    <t>2.6</t>
  </si>
  <si>
    <t>3</t>
  </si>
  <si>
    <t>3.1</t>
  </si>
  <si>
    <t>4</t>
  </si>
  <si>
    <t>5.1</t>
  </si>
  <si>
    <t>5.2</t>
  </si>
  <si>
    <t>5.3</t>
  </si>
  <si>
    <t>Подпрограмма «Развитие дошкольного образования"</t>
  </si>
  <si>
    <t>Подпрограмма «Развитие общего  образования детей"</t>
  </si>
  <si>
    <t>Подпрограмма «Развитие дополнительного образования детей"</t>
  </si>
  <si>
    <t>1.4</t>
  </si>
  <si>
    <t>Подпрограмма "Обеспечение  реализации муниципальной программы и прочие мероприятия в области образования"</t>
  </si>
  <si>
    <t>Подпрограмма «Дополнительное образование детей в сфере культуры"</t>
  </si>
  <si>
    <t>Подпрограмма «Культурный досуг населения"</t>
  </si>
  <si>
    <t>Подпрограмма «Библиотечное обслуживание"</t>
  </si>
  <si>
    <t>Подпрограмма «Обеспечение реализации муниципальной программы"</t>
  </si>
  <si>
    <t>Подпрограмма "Укрепление материально-технической базы  муниципальных учреждений культуры"</t>
  </si>
  <si>
    <t>Подпрограмма "Одаренные дети"</t>
  </si>
  <si>
    <t xml:space="preserve">Подпрограмма "Социальная поддержка населения города  Саянска и СО НКО" </t>
  </si>
  <si>
    <t>5.</t>
  </si>
  <si>
    <t>Подпрограмма "Развитие массовой  физической культуры и спорта"</t>
  </si>
  <si>
    <t xml:space="preserve">Подпрограмма «Развитие  системы  дополнительного образования детей  в учреждении  физкультурно-спортивной направленности" </t>
  </si>
  <si>
    <t>Подпрограмма «Молодежь города Саянска"</t>
  </si>
  <si>
    <t>6.</t>
  </si>
  <si>
    <t>7.</t>
  </si>
  <si>
    <t xml:space="preserve">7.1 </t>
  </si>
  <si>
    <t>9.</t>
  </si>
  <si>
    <t>10.</t>
  </si>
  <si>
    <t>Подпрограмма "Осуществление  дорожной деятельности в отношении автомобильных дорог общего пользования местного значения, строительству и капитальному ремонту автодорог в городе Саянске"</t>
  </si>
  <si>
    <t>Подпрограмма "Содержание автомобильных дорог общего пользования местного значения и благоустройство территории МО "город Саянск"</t>
  </si>
  <si>
    <t>Подпрограмма "Повышение безопасности дорожного движения в муниципальном образовании "город Саянск"</t>
  </si>
  <si>
    <t>ВСЕГО</t>
  </si>
  <si>
    <t>в том числе за счет средств местного бюджета</t>
  </si>
  <si>
    <t>МКУ "Управление образования администрации муниципального образования "город Саянск"</t>
  </si>
  <si>
    <t>МКУ "Управление  культуры  администрации муниципального образования "город Саянск"</t>
  </si>
  <si>
    <t>МКУ администрация муниципального образования "город Саянск"</t>
  </si>
  <si>
    <t>МКУ Комитет по управлению имущесмтвом администрации муниципального образования "город Саянск"</t>
  </si>
  <si>
    <t>МКУ Комитет по архитектуре и градостроительству администрации муниципального образования "город Саянск"</t>
  </si>
  <si>
    <t>10.1.</t>
  </si>
  <si>
    <t xml:space="preserve">% исполне    ния </t>
  </si>
  <si>
    <t>3.1.1.</t>
  </si>
  <si>
    <t>3.1.2</t>
  </si>
  <si>
    <t>Подпрограмма "Социальная поддержка населения города  Саянска и СО НКО" (Образование)</t>
  </si>
  <si>
    <t>Подпрограмма "Социальная поддержка населения города  Саянска и СО НКО" (Администрация)</t>
  </si>
  <si>
    <t>7.2.</t>
  </si>
  <si>
    <t>Подпрограмма «Энергосбережение и повышение энергетической эффективности на территории муниципального образования "город Саянск" на 2016-2020 годы"</t>
  </si>
  <si>
    <t>11.1.</t>
  </si>
  <si>
    <t>12</t>
  </si>
  <si>
    <t>7.3.</t>
  </si>
  <si>
    <t>3.1.3.</t>
  </si>
  <si>
    <t>Подпрограмма "Доступная среда для инвалидов и других маломобильных групп населения г. саянск" (культура )</t>
  </si>
  <si>
    <t>Исп. Иванова С.О., тел. 5-66-86</t>
  </si>
  <si>
    <t>13</t>
  </si>
  <si>
    <t>Начальник Управления по финансам и налогам                                                                                       И.В.Бухарова</t>
  </si>
  <si>
    <t>Начальник Управления по финансам и налогам                                                                                                             И.В.Бухарова</t>
  </si>
  <si>
    <t>2.7</t>
  </si>
  <si>
    <t>Подпрограмма "Капитальные вложения в объекты муниципальной собствености в сфере культуры</t>
  </si>
  <si>
    <t>12.2.</t>
  </si>
  <si>
    <t>12.3.</t>
  </si>
  <si>
    <t>13.1</t>
  </si>
  <si>
    <t>13.2</t>
  </si>
  <si>
    <t>13.3</t>
  </si>
  <si>
    <t>14</t>
  </si>
  <si>
    <t>15</t>
  </si>
  <si>
    <t>12.3</t>
  </si>
  <si>
    <t>13.</t>
  </si>
  <si>
    <t>План на 2019 год в соответствии со сводной бюджетной росписью</t>
  </si>
  <si>
    <t>Муниципальная программа "Развитие муниципальной системы  образования города Саянска "</t>
  </si>
  <si>
    <t xml:space="preserve">Муниципальная программа «Культура» </t>
  </si>
  <si>
    <t>Муниципальная программа "Социальная поддержка населения "</t>
  </si>
  <si>
    <t>Муниципальная программа  "Молодым семьям-доступное жилье "</t>
  </si>
  <si>
    <t xml:space="preserve">Муниципальная программа "Физическая культура, спорт и молодежная политика в муниципальном образовании "город Саянск" </t>
  </si>
  <si>
    <t>Муниципальная программа  "Организация  отдыха, оздоровления и занятости детей и подростков  города Саянска"</t>
  </si>
  <si>
    <t xml:space="preserve">Муниципальная программа  "Профилактика социально-негативных явлений в муниципальном образованияи "город Саянск" </t>
  </si>
  <si>
    <t>Подпрограмма "Комплексные меры профилактики злоупотребления наркотическими средствами и психотропными веществами "</t>
  </si>
  <si>
    <t>Подпрограмма "Профилактика социально-значимых заболеваний "</t>
  </si>
  <si>
    <t xml:space="preserve">Подпрограмма "Профилактика правонарушений в муниципальном образовании "город Саянск" </t>
  </si>
  <si>
    <t>Муниципальная программа "Поддержка и развитие  субъектов малого и среднего предпринимательства в муниципальном образовании  город Саянск"</t>
  </si>
  <si>
    <t xml:space="preserve">Муниципальная программа "Управление  имуществом  муниципального образования "город Саянск" </t>
  </si>
  <si>
    <t xml:space="preserve">Муниципальная программа  "Развитие архитектуры, градостроительства и жилищно-коммунального хозяйства муниципального образования "город Саянск" </t>
  </si>
  <si>
    <t xml:space="preserve">Подпрограмма «Санитарная очистка территории муниципального образования "город Саянск" </t>
  </si>
  <si>
    <t xml:space="preserve">Подпрограмма «Обеспечение реализации градостроительной политики деятельности муниципального образования "город Саянск" </t>
  </si>
  <si>
    <t xml:space="preserve">Муниципальная программа "Развитие, содержание дорожного хозяйства и благоустройство муниципального образования "город Саянск" </t>
  </si>
  <si>
    <t xml:space="preserve">Муниципальная программа "Строительство и капитальный ремонт объектов водоснабжения и водоотведения муниципального образования "город Саянск" </t>
  </si>
  <si>
    <t xml:space="preserve">Муниципальная программа " Формирование современной городской среды на территории муниципального образования "город Саянск" </t>
  </si>
  <si>
    <t>Муниципальная программа "Развитие муниципальной системы  образования города Саянска"</t>
  </si>
  <si>
    <t>Подпрограмма "Комплексные меры профилактики злоупотребления наркотическими средствами и психотропными веществами"</t>
  </si>
  <si>
    <t>Муниципальная программа "Поддержка и развитие  субъектов малого и среднего предпринимательства в муниципальном образовании  город Саянск "</t>
  </si>
  <si>
    <t xml:space="preserve">Информация об исполнении муниципальных программ и подпрограмм городского округа г. Саянск по главным распорядителям бюджетных средств на 01.04.2019г. </t>
  </si>
  <si>
    <t>Информация об исполнении муниципальных программ и подпрограмм городского округа г. Саянск на 01.04.2019г.</t>
  </si>
</sst>
</file>

<file path=xl/styles.xml><?xml version="1.0" encoding="utf-8"?>
<styleSheet xmlns="http://schemas.openxmlformats.org/spreadsheetml/2006/main">
  <numFmts count="1">
    <numFmt numFmtId="164" formatCode="#,##0.0"/>
  </numFmts>
  <fonts count="6">
    <font>
      <sz val="10"/>
      <name val="Arial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1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right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3" fontId="2" fillId="0" borderId="1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" fillId="0" borderId="0" xfId="0" applyFont="1" applyFill="1" applyBorder="1" applyAlignment="1">
      <alignment vertical="center"/>
    </xf>
    <xf numFmtId="164" fontId="1" fillId="0" borderId="1" xfId="0" applyNumberFormat="1" applyFont="1" applyFill="1" applyBorder="1" applyAlignment="1">
      <alignment horizontal="right" vertical="center" wrapText="1"/>
    </xf>
    <xf numFmtId="164" fontId="2" fillId="0" borderId="1" xfId="0" applyNumberFormat="1" applyFont="1" applyFill="1" applyBorder="1" applyAlignment="1">
      <alignment horizontal="right" vertical="center" wrapText="1"/>
    </xf>
    <xf numFmtId="164" fontId="2" fillId="0" borderId="1" xfId="0" applyNumberFormat="1" applyFont="1" applyFill="1" applyBorder="1" applyAlignment="1">
      <alignment horizontal="right"/>
    </xf>
    <xf numFmtId="0" fontId="1" fillId="0" borderId="0" xfId="0" applyFont="1" applyFill="1" applyAlignment="1"/>
    <xf numFmtId="0" fontId="1" fillId="0" borderId="0" xfId="0" applyFont="1" applyFill="1" applyAlignment="1">
      <alignment horizontal="right"/>
    </xf>
    <xf numFmtId="3" fontId="1" fillId="0" borderId="0" xfId="0" applyNumberFormat="1" applyFont="1" applyFill="1" applyAlignment="1">
      <alignment wrapText="1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left" vertical="center" wrapText="1"/>
    </xf>
    <xf numFmtId="3" fontId="2" fillId="0" borderId="7" xfId="0" applyNumberFormat="1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Border="1" applyAlignment="1">
      <alignment vertical="center"/>
    </xf>
    <xf numFmtId="3" fontId="1" fillId="0" borderId="1" xfId="0" applyNumberFormat="1" applyFont="1" applyFill="1" applyBorder="1" applyAlignment="1">
      <alignment horizontal="right" vertical="center" wrapText="1"/>
    </xf>
    <xf numFmtId="3" fontId="2" fillId="0" borderId="1" xfId="0" applyNumberFormat="1" applyFont="1" applyFill="1" applyBorder="1" applyAlignment="1">
      <alignment horizontal="right" vertical="center" wrapText="1"/>
    </xf>
    <xf numFmtId="3" fontId="2" fillId="0" borderId="1" xfId="0" applyNumberFormat="1" applyFont="1" applyFill="1" applyBorder="1" applyAlignment="1">
      <alignment horizontal="right"/>
    </xf>
    <xf numFmtId="3" fontId="1" fillId="0" borderId="0" xfId="0" applyNumberFormat="1" applyFont="1" applyFill="1"/>
    <xf numFmtId="3" fontId="1" fillId="0" borderId="0" xfId="0" applyNumberFormat="1" applyFont="1" applyFill="1" applyAlignment="1"/>
    <xf numFmtId="3" fontId="1" fillId="0" borderId="0" xfId="0" applyNumberFormat="1" applyFont="1" applyFill="1" applyAlignment="1">
      <alignment horizontal="right"/>
    </xf>
    <xf numFmtId="3" fontId="1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49" fontId="2" fillId="0" borderId="1" xfId="0" applyNumberFormat="1" applyFont="1" applyFill="1" applyBorder="1" applyAlignment="1">
      <alignment horizontal="left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left" vertical="top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wrapText="1" shrinkToFi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H172"/>
  <sheetViews>
    <sheetView showGridLines="0" tabSelected="1" zoomScaleNormal="100" zoomScaleSheetLayoutView="130" workbookViewId="0">
      <selection activeCell="H44" sqref="H44"/>
    </sheetView>
  </sheetViews>
  <sheetFormatPr defaultColWidth="9.109375" defaultRowHeight="12.7" customHeight="1" outlineLevelRow="1"/>
  <cols>
    <col min="1" max="1" width="4.5546875" style="8" bestFit="1" customWidth="1"/>
    <col min="2" max="2" width="67.6640625" style="8" customWidth="1"/>
    <col min="3" max="3" width="21.33203125" style="36" customWidth="1"/>
    <col min="4" max="5" width="8.88671875" style="36" customWidth="1"/>
    <col min="6" max="16384" width="9.109375" style="8"/>
  </cols>
  <sheetData>
    <row r="1" spans="1:5" ht="45.7" customHeight="1">
      <c r="A1" s="42" t="s">
        <v>104</v>
      </c>
      <c r="B1" s="42"/>
      <c r="C1" s="42"/>
      <c r="D1" s="42"/>
      <c r="E1" s="42"/>
    </row>
    <row r="2" spans="1:5" ht="14.4">
      <c r="B2" s="43"/>
      <c r="C2" s="43"/>
      <c r="D2" s="43"/>
      <c r="E2" s="43"/>
    </row>
    <row r="3" spans="1:5" ht="12.7" customHeight="1">
      <c r="B3" s="43"/>
      <c r="C3" s="43"/>
      <c r="D3" s="43"/>
      <c r="E3" s="43"/>
    </row>
    <row r="4" spans="1:5" ht="14.4">
      <c r="C4" s="27"/>
      <c r="D4" s="27"/>
      <c r="E4" s="10" t="s">
        <v>0</v>
      </c>
    </row>
    <row r="5" spans="1:5" ht="57.6">
      <c r="A5" s="1" t="s">
        <v>2</v>
      </c>
      <c r="B5" s="1" t="s">
        <v>3</v>
      </c>
      <c r="C5" s="2" t="s">
        <v>81</v>
      </c>
      <c r="D5" s="2" t="s">
        <v>4</v>
      </c>
      <c r="E5" s="2" t="s">
        <v>5</v>
      </c>
    </row>
    <row r="6" spans="1:5" s="14" customFormat="1" ht="28.8">
      <c r="A6" s="12">
        <v>1</v>
      </c>
      <c r="B6" s="13" t="s">
        <v>82</v>
      </c>
      <c r="C6" s="4">
        <f>C7+C8+C9+C10</f>
        <v>652931</v>
      </c>
      <c r="D6" s="4">
        <f>D7+D8+D9+D10</f>
        <v>145799</v>
      </c>
      <c r="E6" s="4">
        <f>D6/C6*100</f>
        <v>22.329924601527573</v>
      </c>
    </row>
    <row r="7" spans="1:5" ht="14.4" outlineLevel="1">
      <c r="A7" s="6" t="s">
        <v>6</v>
      </c>
      <c r="B7" s="7" t="s">
        <v>22</v>
      </c>
      <c r="C7" s="2">
        <v>301897</v>
      </c>
      <c r="D7" s="2">
        <v>69614</v>
      </c>
      <c r="E7" s="2">
        <f>D7/C7*100</f>
        <v>23.05885782236988</v>
      </c>
    </row>
    <row r="8" spans="1:5" ht="14.4" outlineLevel="1">
      <c r="A8" s="6" t="s">
        <v>7</v>
      </c>
      <c r="B8" s="7" t="s">
        <v>23</v>
      </c>
      <c r="C8" s="2">
        <v>302660</v>
      </c>
      <c r="D8" s="2">
        <v>65907</v>
      </c>
      <c r="E8" s="2">
        <f>D8/C8*100</f>
        <v>21.77592017445318</v>
      </c>
    </row>
    <row r="9" spans="1:5" ht="14.4" outlineLevel="1">
      <c r="A9" s="6" t="s">
        <v>8</v>
      </c>
      <c r="B9" s="7" t="s">
        <v>24</v>
      </c>
      <c r="C9" s="2">
        <v>25295</v>
      </c>
      <c r="D9" s="2">
        <v>4983</v>
      </c>
      <c r="E9" s="2">
        <f t="shared" ref="E9:E10" si="0">D9/C9*100</f>
        <v>19.699545364696579</v>
      </c>
    </row>
    <row r="10" spans="1:5" ht="28.8" outlineLevel="1">
      <c r="A10" s="6" t="s">
        <v>25</v>
      </c>
      <c r="B10" s="7" t="s">
        <v>26</v>
      </c>
      <c r="C10" s="2">
        <v>23079</v>
      </c>
      <c r="D10" s="2">
        <v>5295</v>
      </c>
      <c r="E10" s="2">
        <f t="shared" si="0"/>
        <v>22.942935135837775</v>
      </c>
    </row>
    <row r="11" spans="1:5" s="14" customFormat="1" ht="14.4">
      <c r="A11" s="12" t="s">
        <v>9</v>
      </c>
      <c r="B11" s="13" t="s">
        <v>83</v>
      </c>
      <c r="C11" s="4">
        <f>C12+C13+C14+C15+C16+C17+C18</f>
        <v>158412</v>
      </c>
      <c r="D11" s="4">
        <f>D12+D13+D14+D15+D16+D17+D18</f>
        <v>15664</v>
      </c>
      <c r="E11" s="4">
        <f>D11/C11*100</f>
        <v>9.8881397873898429</v>
      </c>
    </row>
    <row r="12" spans="1:5" ht="14.4" outlineLevel="1">
      <c r="A12" s="6" t="s">
        <v>10</v>
      </c>
      <c r="B12" s="7" t="s">
        <v>27</v>
      </c>
      <c r="C12" s="2">
        <v>27942</v>
      </c>
      <c r="D12" s="2">
        <v>5682</v>
      </c>
      <c r="E12" s="2">
        <f>D12/C12*100</f>
        <v>20.334979600601248</v>
      </c>
    </row>
    <row r="13" spans="1:5" ht="14.4" outlineLevel="1">
      <c r="A13" s="6" t="s">
        <v>11</v>
      </c>
      <c r="B13" s="7" t="s">
        <v>28</v>
      </c>
      <c r="C13" s="2">
        <v>17748</v>
      </c>
      <c r="D13" s="2">
        <v>3550</v>
      </c>
      <c r="E13" s="2">
        <f t="shared" ref="E13:E20" si="1">D13/C13*100</f>
        <v>20.002253775073246</v>
      </c>
    </row>
    <row r="14" spans="1:5" ht="14.4" outlineLevel="1">
      <c r="A14" s="6" t="s">
        <v>12</v>
      </c>
      <c r="B14" s="7" t="s">
        <v>29</v>
      </c>
      <c r="C14" s="2">
        <v>12339</v>
      </c>
      <c r="D14" s="2">
        <v>2774</v>
      </c>
      <c r="E14" s="2">
        <f t="shared" si="1"/>
        <v>22.481562525326201</v>
      </c>
    </row>
    <row r="15" spans="1:5" ht="14.4" outlineLevel="1">
      <c r="A15" s="6" t="s">
        <v>13</v>
      </c>
      <c r="B15" s="7" t="s">
        <v>30</v>
      </c>
      <c r="C15" s="2">
        <v>15459</v>
      </c>
      <c r="D15" s="2">
        <v>3323</v>
      </c>
      <c r="E15" s="2">
        <f t="shared" si="1"/>
        <v>21.495568924251245</v>
      </c>
    </row>
    <row r="16" spans="1:5" ht="39" customHeight="1" outlineLevel="1">
      <c r="A16" s="6" t="s">
        <v>14</v>
      </c>
      <c r="B16" s="7" t="s">
        <v>31</v>
      </c>
      <c r="C16" s="2">
        <v>8817</v>
      </c>
      <c r="D16" s="2">
        <v>0</v>
      </c>
      <c r="E16" s="2">
        <f t="shared" si="1"/>
        <v>0</v>
      </c>
    </row>
    <row r="17" spans="1:5" ht="14.4" outlineLevel="1">
      <c r="A17" s="6" t="s">
        <v>15</v>
      </c>
      <c r="B17" s="7" t="s">
        <v>32</v>
      </c>
      <c r="C17" s="2">
        <v>435</v>
      </c>
      <c r="D17" s="2">
        <v>335</v>
      </c>
      <c r="E17" s="2">
        <f t="shared" si="1"/>
        <v>77.011494252873561</v>
      </c>
    </row>
    <row r="18" spans="1:5" ht="28.8" outlineLevel="1">
      <c r="A18" s="6" t="s">
        <v>70</v>
      </c>
      <c r="B18" s="7" t="s">
        <v>71</v>
      </c>
      <c r="C18" s="2">
        <v>75672</v>
      </c>
      <c r="D18" s="2">
        <v>0</v>
      </c>
      <c r="E18" s="2">
        <f t="shared" si="1"/>
        <v>0</v>
      </c>
    </row>
    <row r="19" spans="1:5" ht="14.4" outlineLevel="1">
      <c r="A19" s="12" t="s">
        <v>16</v>
      </c>
      <c r="B19" s="13" t="s">
        <v>84</v>
      </c>
      <c r="C19" s="4">
        <f>C20</f>
        <v>37004</v>
      </c>
      <c r="D19" s="4">
        <f>D20</f>
        <v>9449</v>
      </c>
      <c r="E19" s="4">
        <f>D19/C19*100</f>
        <v>25.535077288941739</v>
      </c>
    </row>
    <row r="20" spans="1:5" ht="28.8" outlineLevel="1">
      <c r="A20" s="6" t="s">
        <v>17</v>
      </c>
      <c r="B20" s="7" t="s">
        <v>33</v>
      </c>
      <c r="C20" s="2">
        <v>37004</v>
      </c>
      <c r="D20" s="2">
        <v>9449</v>
      </c>
      <c r="E20" s="2">
        <f t="shared" si="1"/>
        <v>25.535077288941739</v>
      </c>
    </row>
    <row r="21" spans="1:5" ht="14.4" outlineLevel="1">
      <c r="A21" s="12" t="s">
        <v>18</v>
      </c>
      <c r="B21" s="13" t="s">
        <v>85</v>
      </c>
      <c r="C21" s="4">
        <v>25278</v>
      </c>
      <c r="D21" s="4">
        <v>0</v>
      </c>
      <c r="E21" s="4">
        <f>D21/C21*100</f>
        <v>0</v>
      </c>
    </row>
    <row r="22" spans="1:5" s="14" customFormat="1" ht="28.8">
      <c r="A22" s="12" t="s">
        <v>34</v>
      </c>
      <c r="B22" s="13" t="s">
        <v>86</v>
      </c>
      <c r="C22" s="4">
        <f>C23+C24+C25</f>
        <v>78769</v>
      </c>
      <c r="D22" s="4">
        <f>D23+D24+D25</f>
        <v>16993</v>
      </c>
      <c r="E22" s="4">
        <f>D22/C22*100</f>
        <v>21.573207734007031</v>
      </c>
    </row>
    <row r="23" spans="1:5" ht="14.4" outlineLevel="1">
      <c r="A23" s="6" t="s">
        <v>19</v>
      </c>
      <c r="B23" s="7" t="s">
        <v>35</v>
      </c>
      <c r="C23" s="2">
        <v>32567</v>
      </c>
      <c r="D23" s="2">
        <v>8756</v>
      </c>
      <c r="E23" s="2">
        <f t="shared" ref="E23:E25" si="2">D23/C23*100</f>
        <v>26.886111708170844</v>
      </c>
    </row>
    <row r="24" spans="1:5" ht="28.8" outlineLevel="1">
      <c r="A24" s="6" t="s">
        <v>20</v>
      </c>
      <c r="B24" s="7" t="s">
        <v>36</v>
      </c>
      <c r="C24" s="2">
        <v>45752</v>
      </c>
      <c r="D24" s="2">
        <v>8178</v>
      </c>
      <c r="E24" s="2">
        <f t="shared" si="2"/>
        <v>17.874628431543975</v>
      </c>
    </row>
    <row r="25" spans="1:5" ht="14.4" outlineLevel="1">
      <c r="A25" s="6" t="s">
        <v>21</v>
      </c>
      <c r="B25" s="7" t="s">
        <v>37</v>
      </c>
      <c r="C25" s="2">
        <v>450</v>
      </c>
      <c r="D25" s="2">
        <v>59</v>
      </c>
      <c r="E25" s="2">
        <f t="shared" si="2"/>
        <v>13.111111111111112</v>
      </c>
    </row>
    <row r="26" spans="1:5" ht="28.8" outlineLevel="1">
      <c r="A26" s="12" t="s">
        <v>38</v>
      </c>
      <c r="B26" s="13" t="s">
        <v>87</v>
      </c>
      <c r="C26" s="4">
        <v>3025</v>
      </c>
      <c r="D26" s="4">
        <v>0</v>
      </c>
      <c r="E26" s="4">
        <f>D26/C26*100</f>
        <v>0</v>
      </c>
    </row>
    <row r="27" spans="1:5" ht="28.8" outlineLevel="1">
      <c r="A27" s="12" t="s">
        <v>39</v>
      </c>
      <c r="B27" s="13" t="s">
        <v>88</v>
      </c>
      <c r="C27" s="4">
        <f>C28+C29+C30</f>
        <v>812</v>
      </c>
      <c r="D27" s="4">
        <f>D28+D29+D30</f>
        <v>7</v>
      </c>
      <c r="E27" s="4">
        <f>D27/C27*100</f>
        <v>0.86206896551724133</v>
      </c>
    </row>
    <row r="28" spans="1:5" ht="28.8" outlineLevel="1">
      <c r="A28" s="6" t="s">
        <v>40</v>
      </c>
      <c r="B28" s="7" t="s">
        <v>89</v>
      </c>
      <c r="C28" s="2">
        <v>44</v>
      </c>
      <c r="D28" s="2">
        <v>7</v>
      </c>
      <c r="E28" s="2">
        <f t="shared" ref="E28:E30" si="3">D28/C28*100</f>
        <v>15.909090909090908</v>
      </c>
    </row>
    <row r="29" spans="1:5" ht="14.4" outlineLevel="1">
      <c r="A29" s="6" t="s">
        <v>59</v>
      </c>
      <c r="B29" s="7" t="s">
        <v>90</v>
      </c>
      <c r="C29" s="2">
        <v>60</v>
      </c>
      <c r="D29" s="2">
        <v>0</v>
      </c>
      <c r="E29" s="2">
        <f t="shared" si="3"/>
        <v>0</v>
      </c>
    </row>
    <row r="30" spans="1:5" ht="28.8" outlineLevel="1">
      <c r="A30" s="6" t="s">
        <v>63</v>
      </c>
      <c r="B30" s="7" t="s">
        <v>91</v>
      </c>
      <c r="C30" s="2">
        <v>708</v>
      </c>
      <c r="D30" s="2">
        <v>0</v>
      </c>
      <c r="E30" s="2">
        <f t="shared" si="3"/>
        <v>0</v>
      </c>
    </row>
    <row r="31" spans="1:5" ht="43.2" outlineLevel="1">
      <c r="A31" s="12" t="s">
        <v>41</v>
      </c>
      <c r="B31" s="13" t="s">
        <v>92</v>
      </c>
      <c r="C31" s="4">
        <v>53</v>
      </c>
      <c r="D31" s="4">
        <v>0</v>
      </c>
      <c r="E31" s="4">
        <f>D31/C31*100</f>
        <v>0</v>
      </c>
    </row>
    <row r="32" spans="1:5" s="14" customFormat="1" ht="28.8">
      <c r="A32" s="12" t="s">
        <v>42</v>
      </c>
      <c r="B32" s="13" t="s">
        <v>93</v>
      </c>
      <c r="C32" s="4">
        <v>9887</v>
      </c>
      <c r="D32" s="4">
        <v>1501</v>
      </c>
      <c r="E32" s="4">
        <f>D32/C32*100</f>
        <v>15.18155153231516</v>
      </c>
    </row>
    <row r="33" spans="1:8" ht="43.2" outlineLevel="1">
      <c r="A33" s="28" t="s">
        <v>62</v>
      </c>
      <c r="B33" s="29" t="s">
        <v>94</v>
      </c>
      <c r="C33" s="30">
        <f>C36+C35+C34</f>
        <v>47394</v>
      </c>
      <c r="D33" s="30">
        <f>D36+D35+D34</f>
        <v>3907</v>
      </c>
      <c r="E33" s="4">
        <f>D33/C33*100</f>
        <v>8.2436595349622319</v>
      </c>
    </row>
    <row r="34" spans="1:8" ht="43.2" hidden="1" outlineLevel="1">
      <c r="A34" s="16" t="s">
        <v>53</v>
      </c>
      <c r="B34" s="7" t="s">
        <v>60</v>
      </c>
      <c r="C34" s="31">
        <v>0</v>
      </c>
      <c r="D34" s="31">
        <v>0</v>
      </c>
      <c r="E34" s="2" t="e">
        <f t="shared" ref="E34:E42" si="4">D34/C34*100</f>
        <v>#DIV/0!</v>
      </c>
    </row>
    <row r="35" spans="1:8" ht="28.8" outlineLevel="1">
      <c r="A35" s="16" t="s">
        <v>72</v>
      </c>
      <c r="B35" s="7" t="s">
        <v>95</v>
      </c>
      <c r="C35" s="31">
        <v>646</v>
      </c>
      <c r="D35" s="31">
        <v>67</v>
      </c>
      <c r="E35" s="2">
        <f t="shared" si="4"/>
        <v>10.371517027863778</v>
      </c>
    </row>
    <row r="36" spans="1:8" ht="28.8" outlineLevel="1">
      <c r="A36" s="6" t="s">
        <v>73</v>
      </c>
      <c r="B36" s="7" t="s">
        <v>96</v>
      </c>
      <c r="C36" s="2">
        <v>46748</v>
      </c>
      <c r="D36" s="2">
        <v>3840</v>
      </c>
      <c r="E36" s="2">
        <f t="shared" si="4"/>
        <v>8.2142551553007621</v>
      </c>
    </row>
    <row r="37" spans="1:8" s="14" customFormat="1" ht="43.2">
      <c r="A37" s="12" t="s">
        <v>67</v>
      </c>
      <c r="B37" s="13" t="s">
        <v>97</v>
      </c>
      <c r="C37" s="4">
        <f>C38+C39+C40</f>
        <v>35985</v>
      </c>
      <c r="D37" s="4">
        <f>D38+D39+D40</f>
        <v>4838</v>
      </c>
      <c r="E37" s="4">
        <f>D37/C37*100</f>
        <v>13.444490760038905</v>
      </c>
    </row>
    <row r="38" spans="1:8" ht="43.2" outlineLevel="1">
      <c r="A38" s="6" t="s">
        <v>74</v>
      </c>
      <c r="B38" s="7" t="s">
        <v>43</v>
      </c>
      <c r="C38" s="2">
        <v>14395</v>
      </c>
      <c r="D38" s="2">
        <v>0</v>
      </c>
      <c r="E38" s="2">
        <f t="shared" si="4"/>
        <v>0</v>
      </c>
    </row>
    <row r="39" spans="1:8" ht="28.8" outlineLevel="1">
      <c r="A39" s="6" t="s">
        <v>75</v>
      </c>
      <c r="B39" s="7" t="s">
        <v>45</v>
      </c>
      <c r="C39" s="2">
        <v>1470</v>
      </c>
      <c r="D39" s="2">
        <v>74</v>
      </c>
      <c r="E39" s="2">
        <f t="shared" si="4"/>
        <v>5.0340136054421762</v>
      </c>
    </row>
    <row r="40" spans="1:8" ht="28.8" outlineLevel="1">
      <c r="A40" s="6" t="s">
        <v>76</v>
      </c>
      <c r="B40" s="7" t="s">
        <v>44</v>
      </c>
      <c r="C40" s="2">
        <v>20120</v>
      </c>
      <c r="D40" s="2">
        <v>4764</v>
      </c>
      <c r="E40" s="2">
        <f t="shared" si="4"/>
        <v>23.677932405566601</v>
      </c>
    </row>
    <row r="41" spans="1:8" ht="43.2" outlineLevel="1">
      <c r="A41" s="12" t="s">
        <v>77</v>
      </c>
      <c r="B41" s="13" t="s">
        <v>98</v>
      </c>
      <c r="C41" s="4">
        <v>21850</v>
      </c>
      <c r="D41" s="4">
        <v>0</v>
      </c>
      <c r="E41" s="4">
        <f t="shared" si="4"/>
        <v>0</v>
      </c>
    </row>
    <row r="42" spans="1:8" ht="28.8" outlineLevel="1">
      <c r="A42" s="12" t="s">
        <v>78</v>
      </c>
      <c r="B42" s="13" t="s">
        <v>99</v>
      </c>
      <c r="C42" s="4">
        <v>1116</v>
      </c>
      <c r="D42" s="4">
        <v>120</v>
      </c>
      <c r="E42" s="4">
        <f t="shared" si="4"/>
        <v>10.75268817204301</v>
      </c>
    </row>
    <row r="43" spans="1:8" ht="14.4" outlineLevel="1">
      <c r="A43" s="6"/>
      <c r="B43" s="13" t="s">
        <v>46</v>
      </c>
      <c r="C43" s="4">
        <f>C6+C11+C19+C21+C22+C26+C27+C31+C32+C33+C37+C41+C42</f>
        <v>1072516</v>
      </c>
      <c r="D43" s="4">
        <f>D6+D11+D19+D21+D22+D26+D27+D31+D32+D33+D37+D41+D42</f>
        <v>198278</v>
      </c>
      <c r="E43" s="4">
        <f>D43/C43*100</f>
        <v>18.487183407986453</v>
      </c>
    </row>
    <row r="44" spans="1:8" ht="14.4" outlineLevel="1">
      <c r="A44" s="6"/>
      <c r="B44" s="7" t="s">
        <v>47</v>
      </c>
      <c r="C44" s="2">
        <v>477906</v>
      </c>
      <c r="D44" s="2">
        <v>103216</v>
      </c>
      <c r="E44" s="2">
        <f>D44/C44*100</f>
        <v>21.597552656798619</v>
      </c>
    </row>
    <row r="45" spans="1:8" ht="41.95" customHeight="1" outlineLevel="1">
      <c r="A45" s="21"/>
      <c r="B45" s="21"/>
      <c r="C45" s="32"/>
      <c r="D45" s="32"/>
      <c r="E45" s="32"/>
    </row>
    <row r="46" spans="1:8" s="5" customFormat="1" ht="15.65">
      <c r="A46" s="50" t="s">
        <v>68</v>
      </c>
      <c r="B46" s="50"/>
      <c r="C46" s="50"/>
      <c r="D46" s="50"/>
      <c r="E46" s="50"/>
      <c r="F46" s="40"/>
      <c r="G46" s="40"/>
      <c r="H46" s="40"/>
    </row>
    <row r="47" spans="1:8" ht="15.85" customHeight="1" outlineLevel="1">
      <c r="A47" s="21"/>
      <c r="B47" s="21"/>
      <c r="C47" s="32"/>
      <c r="D47" s="32"/>
      <c r="E47" s="32"/>
    </row>
    <row r="48" spans="1:8" ht="14.4" hidden="1" outlineLevel="1">
      <c r="A48" s="44"/>
      <c r="B48" s="45"/>
      <c r="C48" s="45"/>
      <c r="D48" s="45"/>
      <c r="E48" s="46"/>
    </row>
    <row r="49" spans="1:5" ht="23.95" hidden="1" customHeight="1" outlineLevel="1">
      <c r="A49" s="44"/>
      <c r="B49" s="45"/>
      <c r="C49" s="45"/>
      <c r="D49" s="45"/>
      <c r="E49" s="46"/>
    </row>
    <row r="50" spans="1:5" ht="14.4" hidden="1" outlineLevel="1">
      <c r="A50" s="44"/>
      <c r="B50" s="45"/>
      <c r="C50" s="45"/>
      <c r="D50" s="45"/>
      <c r="E50" s="46"/>
    </row>
    <row r="51" spans="1:5" s="14" customFormat="1" ht="14.4" hidden="1">
      <c r="A51" s="44"/>
      <c r="B51" s="45"/>
      <c r="C51" s="45"/>
      <c r="D51" s="45"/>
      <c r="E51" s="46"/>
    </row>
    <row r="52" spans="1:5" ht="14.4" hidden="1" outlineLevel="1">
      <c r="A52" s="44"/>
      <c r="B52" s="45"/>
      <c r="C52" s="45"/>
      <c r="D52" s="45"/>
      <c r="E52" s="46"/>
    </row>
    <row r="53" spans="1:5" ht="41.95" hidden="1" customHeight="1" outlineLevel="1">
      <c r="A53" s="44"/>
      <c r="B53" s="45"/>
      <c r="C53" s="45"/>
      <c r="D53" s="45"/>
      <c r="E53" s="46"/>
    </row>
    <row r="54" spans="1:5" ht="14.4" hidden="1" outlineLevel="1">
      <c r="A54" s="44"/>
      <c r="B54" s="45"/>
      <c r="C54" s="45"/>
      <c r="D54" s="45"/>
      <c r="E54" s="46"/>
    </row>
    <row r="55" spans="1:5" ht="14.4" hidden="1" outlineLevel="1">
      <c r="A55" s="44"/>
      <c r="B55" s="45"/>
      <c r="C55" s="45"/>
      <c r="D55" s="45"/>
      <c r="E55" s="46"/>
    </row>
    <row r="56" spans="1:5" ht="14.4" hidden="1" outlineLevel="1">
      <c r="A56" s="44"/>
      <c r="B56" s="45"/>
      <c r="C56" s="45"/>
      <c r="D56" s="45"/>
      <c r="E56" s="46"/>
    </row>
    <row r="57" spans="1:5" ht="12.7" hidden="1" customHeight="1" outlineLevel="1">
      <c r="A57" s="44"/>
      <c r="B57" s="45"/>
      <c r="C57" s="45"/>
      <c r="D57" s="45"/>
      <c r="E57" s="46"/>
    </row>
    <row r="58" spans="1:5" ht="14.4" hidden="1" outlineLevel="1">
      <c r="A58" s="44"/>
      <c r="B58" s="45"/>
      <c r="C58" s="45"/>
      <c r="D58" s="45"/>
      <c r="E58" s="46"/>
    </row>
    <row r="59" spans="1:5" s="14" customFormat="1" ht="14.4" hidden="1">
      <c r="A59" s="44"/>
      <c r="B59" s="45"/>
      <c r="C59" s="45"/>
      <c r="D59" s="45"/>
      <c r="E59" s="46"/>
    </row>
    <row r="60" spans="1:5" ht="14.4" hidden="1" outlineLevel="1">
      <c r="A60" s="44"/>
      <c r="B60" s="45"/>
      <c r="C60" s="45"/>
      <c r="D60" s="45"/>
      <c r="E60" s="46"/>
    </row>
    <row r="61" spans="1:5" ht="14.4" hidden="1" outlineLevel="1">
      <c r="A61" s="44"/>
      <c r="B61" s="45"/>
      <c r="C61" s="45"/>
      <c r="D61" s="45"/>
      <c r="E61" s="46"/>
    </row>
    <row r="62" spans="1:5" ht="14.4" hidden="1" outlineLevel="1">
      <c r="A62" s="44"/>
      <c r="B62" s="45"/>
      <c r="C62" s="45"/>
      <c r="D62" s="45"/>
      <c r="E62" s="46"/>
    </row>
    <row r="63" spans="1:5" s="14" customFormat="1" ht="14.4" hidden="1">
      <c r="A63" s="44"/>
      <c r="B63" s="45"/>
      <c r="C63" s="45"/>
      <c r="D63" s="45"/>
      <c r="E63" s="46"/>
    </row>
    <row r="64" spans="1:5" ht="18" hidden="1" customHeight="1" outlineLevel="1">
      <c r="A64" s="44"/>
      <c r="B64" s="45"/>
      <c r="C64" s="45"/>
      <c r="D64" s="45"/>
      <c r="E64" s="46"/>
    </row>
    <row r="65" spans="1:5" ht="14.4" hidden="1" outlineLevel="1">
      <c r="A65" s="44"/>
      <c r="B65" s="45"/>
      <c r="C65" s="45"/>
      <c r="D65" s="45"/>
      <c r="E65" s="46"/>
    </row>
    <row r="66" spans="1:5" s="14" customFormat="1" ht="14.4" hidden="1">
      <c r="A66" s="44"/>
      <c r="B66" s="45"/>
      <c r="C66" s="45"/>
      <c r="D66" s="45"/>
      <c r="E66" s="46"/>
    </row>
    <row r="67" spans="1:5" ht="14.4" hidden="1" outlineLevel="1">
      <c r="A67" s="44"/>
      <c r="B67" s="45"/>
      <c r="C67" s="45"/>
      <c r="D67" s="45"/>
      <c r="E67" s="46"/>
    </row>
    <row r="68" spans="1:5" ht="14.4" hidden="1" outlineLevel="1">
      <c r="A68" s="44"/>
      <c r="B68" s="45"/>
      <c r="C68" s="45"/>
      <c r="D68" s="45"/>
      <c r="E68" s="46"/>
    </row>
    <row r="69" spans="1:5" ht="14.4" hidden="1" outlineLevel="1">
      <c r="A69" s="44"/>
      <c r="B69" s="45"/>
      <c r="C69" s="45"/>
      <c r="D69" s="45"/>
      <c r="E69" s="46"/>
    </row>
    <row r="70" spans="1:5" ht="14.4" hidden="1" outlineLevel="1">
      <c r="A70" s="44"/>
      <c r="B70" s="45"/>
      <c r="C70" s="45"/>
      <c r="D70" s="45"/>
      <c r="E70" s="46"/>
    </row>
    <row r="71" spans="1:5" ht="14.4" hidden="1" outlineLevel="1">
      <c r="A71" s="44"/>
      <c r="B71" s="45"/>
      <c r="C71" s="45"/>
      <c r="D71" s="45"/>
      <c r="E71" s="46"/>
    </row>
    <row r="72" spans="1:5" ht="0.8" hidden="1" customHeight="1" outlineLevel="1">
      <c r="A72" s="44"/>
      <c r="B72" s="45"/>
      <c r="C72" s="45"/>
      <c r="D72" s="45"/>
      <c r="E72" s="46"/>
    </row>
    <row r="73" spans="1:5" ht="14.4" hidden="1" outlineLevel="1">
      <c r="A73" s="44"/>
      <c r="B73" s="45"/>
      <c r="C73" s="45"/>
      <c r="D73" s="45"/>
      <c r="E73" s="46"/>
    </row>
    <row r="74" spans="1:5" s="14" customFormat="1" ht="14.4" hidden="1">
      <c r="A74" s="44"/>
      <c r="B74" s="45"/>
      <c r="C74" s="45"/>
      <c r="D74" s="45"/>
      <c r="E74" s="46"/>
    </row>
    <row r="75" spans="1:5" ht="14.4" hidden="1" outlineLevel="1">
      <c r="A75" s="44"/>
      <c r="B75" s="45"/>
      <c r="C75" s="45"/>
      <c r="D75" s="45"/>
      <c r="E75" s="46"/>
    </row>
    <row r="76" spans="1:5" ht="14.4" hidden="1" outlineLevel="1">
      <c r="A76" s="44"/>
      <c r="B76" s="45"/>
      <c r="C76" s="45"/>
      <c r="D76" s="45"/>
      <c r="E76" s="46"/>
    </row>
    <row r="77" spans="1:5" ht="14.4" hidden="1" outlineLevel="1">
      <c r="A77" s="44"/>
      <c r="B77" s="45"/>
      <c r="C77" s="45"/>
      <c r="D77" s="45"/>
      <c r="E77" s="46"/>
    </row>
    <row r="78" spans="1:5" ht="14.4" hidden="1" outlineLevel="1">
      <c r="A78" s="44"/>
      <c r="B78" s="45"/>
      <c r="C78" s="45"/>
      <c r="D78" s="45"/>
      <c r="E78" s="46"/>
    </row>
    <row r="79" spans="1:5" ht="14.4" hidden="1" outlineLevel="1">
      <c r="A79" s="44"/>
      <c r="B79" s="45"/>
      <c r="C79" s="45"/>
      <c r="D79" s="45"/>
      <c r="E79" s="46"/>
    </row>
    <row r="80" spans="1:5" ht="14.4" hidden="1" outlineLevel="1">
      <c r="A80" s="44"/>
      <c r="B80" s="45"/>
      <c r="C80" s="45"/>
      <c r="D80" s="45"/>
      <c r="E80" s="46"/>
    </row>
    <row r="81" spans="1:5" ht="23.95" hidden="1" customHeight="1" outlineLevel="1">
      <c r="A81" s="44"/>
      <c r="B81" s="45"/>
      <c r="C81" s="45"/>
      <c r="D81" s="45"/>
      <c r="E81" s="46"/>
    </row>
    <row r="82" spans="1:5" s="14" customFormat="1" ht="14.4" hidden="1">
      <c r="A82" s="44"/>
      <c r="B82" s="45"/>
      <c r="C82" s="45"/>
      <c r="D82" s="45"/>
      <c r="E82" s="46"/>
    </row>
    <row r="83" spans="1:5" ht="14.4" hidden="1" outlineLevel="1">
      <c r="A83" s="44"/>
      <c r="B83" s="45"/>
      <c r="C83" s="45"/>
      <c r="D83" s="45"/>
      <c r="E83" s="46"/>
    </row>
    <row r="84" spans="1:5" ht="12.7" hidden="1" customHeight="1" outlineLevel="1">
      <c r="A84" s="47"/>
      <c r="B84" s="48"/>
      <c r="C84" s="48"/>
      <c r="D84" s="48"/>
      <c r="E84" s="49"/>
    </row>
    <row r="85" spans="1:5" ht="14.4" hidden="1" outlineLevel="1">
      <c r="A85" s="6"/>
      <c r="B85" s="7"/>
      <c r="C85" s="33"/>
      <c r="D85" s="33"/>
      <c r="E85" s="33"/>
    </row>
    <row r="86" spans="1:5" ht="14.4" hidden="1" outlineLevel="1">
      <c r="A86" s="6"/>
      <c r="B86" s="7"/>
      <c r="C86" s="33"/>
      <c r="D86" s="33"/>
      <c r="E86" s="33"/>
    </row>
    <row r="87" spans="1:5" ht="14.4" hidden="1" outlineLevel="1">
      <c r="A87" s="6"/>
      <c r="B87" s="7"/>
      <c r="C87" s="33"/>
      <c r="D87" s="33"/>
      <c r="E87" s="33"/>
    </row>
    <row r="88" spans="1:5" ht="13.5" hidden="1" customHeight="1" outlineLevel="1">
      <c r="A88" s="6"/>
      <c r="B88" s="7"/>
      <c r="C88" s="33"/>
      <c r="D88" s="33"/>
      <c r="E88" s="33"/>
    </row>
    <row r="89" spans="1:5" s="14" customFormat="1" ht="41.95" hidden="1" customHeight="1">
      <c r="A89" s="12"/>
      <c r="B89" s="13"/>
      <c r="C89" s="34"/>
      <c r="D89" s="34"/>
      <c r="E89" s="34"/>
    </row>
    <row r="90" spans="1:5" ht="14.4" hidden="1" outlineLevel="1">
      <c r="A90" s="6"/>
      <c r="B90" s="7"/>
      <c r="C90" s="33"/>
      <c r="D90" s="33"/>
      <c r="E90" s="33"/>
    </row>
    <row r="91" spans="1:5" ht="14.4" hidden="1" outlineLevel="1">
      <c r="A91" s="6"/>
      <c r="B91" s="7"/>
      <c r="C91" s="33"/>
      <c r="D91" s="33"/>
      <c r="E91" s="33"/>
    </row>
    <row r="92" spans="1:5" s="14" customFormat="1" ht="14.4" hidden="1">
      <c r="A92" s="12"/>
      <c r="B92" s="13"/>
      <c r="C92" s="34"/>
      <c r="D92" s="34"/>
      <c r="E92" s="34"/>
    </row>
    <row r="93" spans="1:5" ht="14.4" hidden="1" outlineLevel="1">
      <c r="A93" s="6"/>
      <c r="B93" s="7"/>
      <c r="C93" s="33"/>
      <c r="D93" s="33"/>
      <c r="E93" s="33"/>
    </row>
    <row r="94" spans="1:5" ht="14.4" hidden="1" outlineLevel="1">
      <c r="A94" s="6"/>
      <c r="B94" s="7"/>
      <c r="C94" s="33"/>
      <c r="D94" s="33"/>
      <c r="E94" s="33"/>
    </row>
    <row r="95" spans="1:5" ht="14.4" hidden="1" outlineLevel="1">
      <c r="A95" s="6"/>
      <c r="B95" s="7"/>
      <c r="C95" s="33"/>
      <c r="D95" s="33"/>
      <c r="E95" s="33"/>
    </row>
    <row r="96" spans="1:5" ht="12.7" hidden="1" customHeight="1" outlineLevel="1">
      <c r="A96" s="6"/>
      <c r="B96" s="7"/>
      <c r="C96" s="33"/>
      <c r="D96" s="33"/>
      <c r="E96" s="33"/>
    </row>
    <row r="97" spans="1:5" ht="14.4" hidden="1" outlineLevel="1">
      <c r="A97" s="6"/>
      <c r="B97" s="7"/>
      <c r="C97" s="33"/>
      <c r="D97" s="33"/>
      <c r="E97" s="33"/>
    </row>
    <row r="98" spans="1:5" ht="14.4" hidden="1" outlineLevel="1">
      <c r="A98" s="6"/>
      <c r="B98" s="7"/>
      <c r="C98" s="33"/>
      <c r="D98" s="33"/>
      <c r="E98" s="33"/>
    </row>
    <row r="99" spans="1:5" ht="14.4" hidden="1" outlineLevel="1">
      <c r="A99" s="6"/>
      <c r="B99" s="7"/>
      <c r="C99" s="33"/>
      <c r="D99" s="33"/>
      <c r="E99" s="33"/>
    </row>
    <row r="100" spans="1:5" ht="14.4" hidden="1" outlineLevel="1">
      <c r="A100" s="6"/>
      <c r="B100" s="7"/>
      <c r="C100" s="33"/>
      <c r="D100" s="33"/>
      <c r="E100" s="33"/>
    </row>
    <row r="101" spans="1:5" ht="14.4" hidden="1" outlineLevel="1">
      <c r="A101" s="6"/>
      <c r="B101" s="7"/>
      <c r="C101" s="33"/>
      <c r="D101" s="33"/>
      <c r="E101" s="33"/>
    </row>
    <row r="102" spans="1:5" ht="14.4" hidden="1" outlineLevel="1">
      <c r="A102" s="6"/>
      <c r="B102" s="7"/>
      <c r="C102" s="33"/>
      <c r="D102" s="33"/>
      <c r="E102" s="33"/>
    </row>
    <row r="103" spans="1:5" ht="14.4" hidden="1" outlineLevel="1">
      <c r="A103" s="6"/>
      <c r="B103" s="7"/>
      <c r="C103" s="33"/>
      <c r="D103" s="33"/>
      <c r="E103" s="33"/>
    </row>
    <row r="104" spans="1:5" ht="14.4" hidden="1" outlineLevel="1">
      <c r="A104" s="6"/>
      <c r="B104" s="7"/>
      <c r="C104" s="33"/>
      <c r="D104" s="33"/>
      <c r="E104" s="33"/>
    </row>
    <row r="105" spans="1:5" s="14" customFormat="1" ht="14.4" hidden="1">
      <c r="A105" s="12"/>
      <c r="B105" s="13"/>
      <c r="C105" s="34"/>
      <c r="D105" s="34"/>
      <c r="E105" s="34"/>
    </row>
    <row r="106" spans="1:5" ht="16.45" hidden="1" customHeight="1" outlineLevel="1">
      <c r="A106" s="6"/>
      <c r="B106" s="7"/>
      <c r="C106" s="33"/>
      <c r="D106" s="33"/>
      <c r="E106" s="33"/>
    </row>
    <row r="107" spans="1:5" ht="14.4" hidden="1" outlineLevel="1">
      <c r="A107" s="6"/>
      <c r="B107" s="7"/>
      <c r="C107" s="33"/>
      <c r="D107" s="33"/>
      <c r="E107" s="33"/>
    </row>
    <row r="108" spans="1:5" s="14" customFormat="1" ht="14.4" hidden="1">
      <c r="A108" s="12"/>
      <c r="B108" s="13"/>
      <c r="C108" s="34"/>
      <c r="D108" s="34"/>
      <c r="E108" s="34"/>
    </row>
    <row r="109" spans="1:5" ht="14.4" hidden="1" outlineLevel="1">
      <c r="A109" s="6"/>
      <c r="B109" s="7"/>
      <c r="C109" s="33"/>
      <c r="D109" s="33"/>
      <c r="E109" s="33"/>
    </row>
    <row r="110" spans="1:5" ht="14.4" hidden="1" outlineLevel="1">
      <c r="A110" s="6"/>
      <c r="B110" s="7"/>
      <c r="C110" s="33"/>
      <c r="D110" s="33"/>
      <c r="E110" s="33"/>
    </row>
    <row r="111" spans="1:5" ht="14.4" hidden="1" outlineLevel="1">
      <c r="A111" s="6"/>
      <c r="B111" s="7"/>
      <c r="C111" s="33"/>
      <c r="D111" s="33"/>
      <c r="E111" s="33"/>
    </row>
    <row r="112" spans="1:5" ht="41.35" hidden="1" customHeight="1" outlineLevel="1">
      <c r="A112" s="6"/>
      <c r="B112" s="7"/>
      <c r="C112" s="33"/>
      <c r="D112" s="33"/>
      <c r="E112" s="33"/>
    </row>
    <row r="113" spans="1:5" ht="14.4" hidden="1" outlineLevel="1">
      <c r="A113" s="6"/>
      <c r="B113" s="7"/>
      <c r="C113" s="33"/>
      <c r="D113" s="33"/>
      <c r="E113" s="33"/>
    </row>
    <row r="114" spans="1:5" s="14" customFormat="1" ht="14.4" hidden="1">
      <c r="A114" s="12"/>
      <c r="B114" s="13"/>
      <c r="C114" s="34"/>
      <c r="D114" s="34"/>
      <c r="E114" s="34"/>
    </row>
    <row r="115" spans="1:5" ht="14.4" hidden="1" outlineLevel="1">
      <c r="A115" s="6"/>
      <c r="B115" s="7"/>
      <c r="C115" s="33"/>
      <c r="D115" s="33"/>
      <c r="E115" s="33"/>
    </row>
    <row r="116" spans="1:5" ht="27.1" hidden="1" customHeight="1" outlineLevel="1">
      <c r="A116" s="6"/>
      <c r="B116" s="7"/>
      <c r="C116" s="33"/>
      <c r="D116" s="33"/>
      <c r="E116" s="33"/>
    </row>
    <row r="117" spans="1:5" ht="23.95" hidden="1" customHeight="1" outlineLevel="1">
      <c r="A117" s="6"/>
      <c r="B117" s="7"/>
      <c r="C117" s="33"/>
      <c r="D117" s="33"/>
      <c r="E117" s="33"/>
    </row>
    <row r="118" spans="1:5" ht="14.4" hidden="1" outlineLevel="1">
      <c r="A118" s="6"/>
      <c r="B118" s="7"/>
      <c r="C118" s="33"/>
      <c r="D118" s="33"/>
      <c r="E118" s="33"/>
    </row>
    <row r="119" spans="1:5" ht="14.4" hidden="1" outlineLevel="1">
      <c r="A119" s="6"/>
      <c r="B119" s="7"/>
      <c r="C119" s="33"/>
      <c r="D119" s="33"/>
      <c r="E119" s="33"/>
    </row>
    <row r="120" spans="1:5" ht="14.4" hidden="1" outlineLevel="1">
      <c r="A120" s="6"/>
      <c r="B120" s="7"/>
      <c r="C120" s="33"/>
      <c r="D120" s="33"/>
      <c r="E120" s="33"/>
    </row>
    <row r="121" spans="1:5" ht="14.4" hidden="1" outlineLevel="1">
      <c r="A121" s="6"/>
      <c r="B121" s="7"/>
      <c r="C121" s="33"/>
      <c r="D121" s="33"/>
      <c r="E121" s="33"/>
    </row>
    <row r="122" spans="1:5" ht="14.4" hidden="1" outlineLevel="1">
      <c r="A122" s="6"/>
      <c r="B122" s="7"/>
      <c r="C122" s="33"/>
      <c r="D122" s="33"/>
      <c r="E122" s="33"/>
    </row>
    <row r="123" spans="1:5" ht="14.4" hidden="1" outlineLevel="1">
      <c r="A123" s="6"/>
      <c r="B123" s="7"/>
      <c r="C123" s="33"/>
      <c r="D123" s="33"/>
      <c r="E123" s="33"/>
    </row>
    <row r="124" spans="1:5" ht="14.4" hidden="1" outlineLevel="1">
      <c r="A124" s="6"/>
      <c r="B124" s="7"/>
      <c r="C124" s="33"/>
      <c r="D124" s="33"/>
      <c r="E124" s="33"/>
    </row>
    <row r="125" spans="1:5" ht="3" hidden="1" customHeight="1" outlineLevel="1">
      <c r="A125" s="6"/>
      <c r="B125" s="7"/>
      <c r="C125" s="33"/>
      <c r="D125" s="33"/>
      <c r="E125" s="33"/>
    </row>
    <row r="126" spans="1:5" ht="14.4" hidden="1" outlineLevel="1">
      <c r="A126" s="6"/>
      <c r="B126" s="7"/>
      <c r="C126" s="33"/>
      <c r="D126" s="33"/>
      <c r="E126" s="33"/>
    </row>
    <row r="127" spans="1:5" ht="14.4" hidden="1" outlineLevel="1">
      <c r="A127" s="6"/>
      <c r="B127" s="7"/>
      <c r="C127" s="33"/>
      <c r="D127" s="33"/>
      <c r="E127" s="33"/>
    </row>
    <row r="128" spans="1:5" ht="14.4" hidden="1" outlineLevel="1">
      <c r="A128" s="6"/>
      <c r="B128" s="7"/>
      <c r="C128" s="33"/>
      <c r="D128" s="33"/>
      <c r="E128" s="33"/>
    </row>
    <row r="129" spans="1:5" ht="14.4" hidden="1" outlineLevel="1">
      <c r="A129" s="6"/>
      <c r="B129" s="7"/>
      <c r="C129" s="33"/>
      <c r="D129" s="33"/>
      <c r="E129" s="33"/>
    </row>
    <row r="130" spans="1:5" ht="14.4" hidden="1" outlineLevel="1">
      <c r="A130" s="6"/>
      <c r="B130" s="7"/>
      <c r="C130" s="33"/>
      <c r="D130" s="33"/>
      <c r="E130" s="33"/>
    </row>
    <row r="131" spans="1:5" s="14" customFormat="1" ht="14.4" hidden="1">
      <c r="A131" s="41" t="s">
        <v>1</v>
      </c>
      <c r="B131" s="41"/>
      <c r="C131" s="35" t="e">
        <f>SUM(C6,C11,C22,C32,C37,#REF!,#REF!,C51,C59,C63,C66,C74,C82,C89,C92,C105,C108,C114)</f>
        <v>#REF!</v>
      </c>
      <c r="D131" s="35" t="e">
        <f>SUM(D6,D11,D22,D32,D37,#REF!,#REF!,D51,D59,D63,D66,D74,D82,D89,D92,D105,D108,D114)</f>
        <v>#REF!</v>
      </c>
      <c r="E131" s="34" t="e">
        <f t="shared" ref="E131" si="5">D131/C131*100</f>
        <v>#REF!</v>
      </c>
    </row>
    <row r="132" spans="1:5" ht="43.2" customHeight="1"/>
    <row r="133" spans="1:5" ht="16.149999999999999" customHeight="1">
      <c r="E133" s="37"/>
    </row>
    <row r="134" spans="1:5" ht="15.05" customHeight="1">
      <c r="A134" s="8" t="s">
        <v>66</v>
      </c>
      <c r="E134" s="38"/>
    </row>
    <row r="172" spans="1:1" ht="12.7" customHeight="1">
      <c r="A172" s="25"/>
    </row>
  </sheetData>
  <mergeCells count="7">
    <mergeCell ref="F46:H46"/>
    <mergeCell ref="A131:B131"/>
    <mergeCell ref="A1:E1"/>
    <mergeCell ref="B2:E2"/>
    <mergeCell ref="B3:E3"/>
    <mergeCell ref="A48:E84"/>
    <mergeCell ref="A46:E46"/>
  </mergeCells>
  <pageMargins left="0.59055118110236227" right="0.39370078740157483" top="0.39370078740157483" bottom="0.39370078740157483" header="0.51181102362204722" footer="0.51181102362204722"/>
  <pageSetup paperSize="9" scale="85" orientation="portrait" r:id="rId1"/>
  <headerFooter differentFirst="1" alignWithMargins="0">
    <oddFooter>&amp;R&amp;P</oddFooter>
  </headerFooter>
  <rowBreaks count="2" manualBreakCount="2">
    <brk id="35" max="4" man="1"/>
    <brk id="137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184"/>
  <sheetViews>
    <sheetView showGridLines="0" topLeftCell="A13" zoomScaleNormal="100" zoomScaleSheetLayoutView="70" workbookViewId="0">
      <selection activeCell="K26" sqref="K26"/>
    </sheetView>
  </sheetViews>
  <sheetFormatPr defaultColWidth="9.109375" defaultRowHeight="12.7" customHeight="1" outlineLevelRow="1"/>
  <cols>
    <col min="1" max="1" width="5.88671875" style="8" customWidth="1"/>
    <col min="2" max="2" width="77" style="8" customWidth="1"/>
    <col min="3" max="3" width="23.6640625" style="8" bestFit="1" customWidth="1"/>
    <col min="4" max="4" width="9.5546875" style="8" customWidth="1"/>
    <col min="5" max="5" width="9.109375" style="8" customWidth="1"/>
    <col min="6" max="16384" width="9.109375" style="8"/>
  </cols>
  <sheetData>
    <row r="1" spans="1:6" ht="45.7" customHeight="1">
      <c r="A1" s="42" t="s">
        <v>103</v>
      </c>
      <c r="B1" s="42"/>
      <c r="C1" s="42"/>
      <c r="D1" s="42"/>
      <c r="E1" s="42"/>
    </row>
    <row r="2" spans="1:6" ht="14.4">
      <c r="B2" s="43"/>
      <c r="C2" s="43"/>
      <c r="D2" s="43"/>
      <c r="E2" s="43"/>
    </row>
    <row r="3" spans="1:6" ht="12.7" customHeight="1">
      <c r="B3" s="43"/>
      <c r="C3" s="43"/>
      <c r="D3" s="43"/>
      <c r="E3" s="43"/>
    </row>
    <row r="4" spans="1:6" ht="14.4">
      <c r="C4" s="9"/>
      <c r="D4" s="9"/>
      <c r="E4" s="10" t="s">
        <v>0</v>
      </c>
      <c r="F4" s="9"/>
    </row>
    <row r="5" spans="1:6" ht="43.2">
      <c r="A5" s="1" t="s">
        <v>2</v>
      </c>
      <c r="B5" s="1" t="s">
        <v>3</v>
      </c>
      <c r="C5" s="1" t="s">
        <v>81</v>
      </c>
      <c r="D5" s="1" t="s">
        <v>4</v>
      </c>
      <c r="E5" s="1" t="s">
        <v>54</v>
      </c>
    </row>
    <row r="6" spans="1:6" ht="28.8">
      <c r="A6" s="1"/>
      <c r="B6" s="11" t="s">
        <v>48</v>
      </c>
      <c r="C6" s="3">
        <f>C7</f>
        <v>652931</v>
      </c>
      <c r="D6" s="3">
        <f>D7</f>
        <v>145799</v>
      </c>
      <c r="E6" s="3">
        <f>D6/C6*100</f>
        <v>22.329924601527573</v>
      </c>
    </row>
    <row r="7" spans="1:6" s="14" customFormat="1" ht="28.8">
      <c r="A7" s="12">
        <v>1</v>
      </c>
      <c r="B7" s="13" t="s">
        <v>100</v>
      </c>
      <c r="C7" s="4">
        <f>SUM(C8:C11)</f>
        <v>652931</v>
      </c>
      <c r="D7" s="4">
        <f>SUM(D8:D11)</f>
        <v>145799</v>
      </c>
      <c r="E7" s="4">
        <f>D7/C7*100</f>
        <v>22.329924601527573</v>
      </c>
    </row>
    <row r="8" spans="1:6" ht="14.4" outlineLevel="1">
      <c r="A8" s="6" t="s">
        <v>6</v>
      </c>
      <c r="B8" s="7" t="s">
        <v>22</v>
      </c>
      <c r="C8" s="2">
        <f>'Бюджет (2)'!C7</f>
        <v>301897</v>
      </c>
      <c r="D8" s="2">
        <f>'Бюджет (2)'!D7</f>
        <v>69614</v>
      </c>
      <c r="E8" s="2">
        <f>D8/C8*100</f>
        <v>23.05885782236988</v>
      </c>
    </row>
    <row r="9" spans="1:6" ht="14.4" outlineLevel="1">
      <c r="A9" s="6" t="s">
        <v>7</v>
      </c>
      <c r="B9" s="7" t="s">
        <v>23</v>
      </c>
      <c r="C9" s="2">
        <f>'Бюджет (2)'!C8</f>
        <v>302660</v>
      </c>
      <c r="D9" s="2">
        <f>'Бюджет (2)'!D8</f>
        <v>65907</v>
      </c>
      <c r="E9" s="2">
        <f t="shared" ref="E9:E11" si="0">D9/C9*100</f>
        <v>21.77592017445318</v>
      </c>
    </row>
    <row r="10" spans="1:6" ht="14.4" outlineLevel="1">
      <c r="A10" s="6" t="s">
        <v>8</v>
      </c>
      <c r="B10" s="7" t="s">
        <v>24</v>
      </c>
      <c r="C10" s="2">
        <f>'Бюджет (2)'!C9</f>
        <v>25295</v>
      </c>
      <c r="D10" s="2">
        <f>'Бюджет (2)'!D9</f>
        <v>4983</v>
      </c>
      <c r="E10" s="2">
        <f t="shared" si="0"/>
        <v>19.699545364696579</v>
      </c>
    </row>
    <row r="11" spans="1:6" ht="28.8" outlineLevel="1">
      <c r="A11" s="6" t="s">
        <v>25</v>
      </c>
      <c r="B11" s="7" t="s">
        <v>26</v>
      </c>
      <c r="C11" s="2">
        <f>'Бюджет (2)'!C10</f>
        <v>23079</v>
      </c>
      <c r="D11" s="2">
        <f>'Бюджет (2)'!D10</f>
        <v>5295</v>
      </c>
      <c r="E11" s="2">
        <f t="shared" si="0"/>
        <v>22.942935135837775</v>
      </c>
    </row>
    <row r="12" spans="1:6" ht="28.8" outlineLevel="1">
      <c r="A12" s="6"/>
      <c r="B12" s="11" t="s">
        <v>49</v>
      </c>
      <c r="C12" s="3">
        <f>C13</f>
        <v>158412</v>
      </c>
      <c r="D12" s="3">
        <f>D13</f>
        <v>15664</v>
      </c>
      <c r="E12" s="3">
        <f>D12/C12*100</f>
        <v>9.8881397873898429</v>
      </c>
    </row>
    <row r="13" spans="1:6" s="14" customFormat="1" ht="14.4">
      <c r="A13" s="12" t="s">
        <v>9</v>
      </c>
      <c r="B13" s="13" t="s">
        <v>83</v>
      </c>
      <c r="C13" s="4">
        <f>SUM(C14:C20)</f>
        <v>158412</v>
      </c>
      <c r="D13" s="4">
        <f>SUM(D14:D20)</f>
        <v>15664</v>
      </c>
      <c r="E13" s="4">
        <f>D13/C13*100</f>
        <v>9.8881397873898429</v>
      </c>
    </row>
    <row r="14" spans="1:6" ht="14.4" outlineLevel="1">
      <c r="A14" s="6" t="s">
        <v>10</v>
      </c>
      <c r="B14" s="7" t="s">
        <v>27</v>
      </c>
      <c r="C14" s="2">
        <f>'Бюджет (2)'!C12</f>
        <v>27942</v>
      </c>
      <c r="D14" s="2">
        <f>'Бюджет (2)'!D12</f>
        <v>5682</v>
      </c>
      <c r="E14" s="2">
        <f t="shared" ref="E14:E19" si="1">D14/C14*100</f>
        <v>20.334979600601248</v>
      </c>
    </row>
    <row r="15" spans="1:6" ht="14.4" outlineLevel="1">
      <c r="A15" s="6" t="s">
        <v>11</v>
      </c>
      <c r="B15" s="7" t="s">
        <v>28</v>
      </c>
      <c r="C15" s="2">
        <f>'Бюджет (2)'!C13</f>
        <v>17748</v>
      </c>
      <c r="D15" s="2">
        <f>'Бюджет (2)'!D13</f>
        <v>3550</v>
      </c>
      <c r="E15" s="2">
        <f t="shared" si="1"/>
        <v>20.002253775073246</v>
      </c>
    </row>
    <row r="16" spans="1:6" ht="14.4" outlineLevel="1">
      <c r="A16" s="6" t="s">
        <v>12</v>
      </c>
      <c r="B16" s="7" t="s">
        <v>29</v>
      </c>
      <c r="C16" s="2">
        <f>'Бюджет (2)'!C14</f>
        <v>12339</v>
      </c>
      <c r="D16" s="2">
        <f>'Бюджет (2)'!D14</f>
        <v>2774</v>
      </c>
      <c r="E16" s="2">
        <f t="shared" si="1"/>
        <v>22.481562525326201</v>
      </c>
    </row>
    <row r="17" spans="1:5" ht="14.4" outlineLevel="1">
      <c r="A17" s="6" t="s">
        <v>13</v>
      </c>
      <c r="B17" s="7" t="s">
        <v>30</v>
      </c>
      <c r="C17" s="2">
        <f>'Бюджет (2)'!C15</f>
        <v>15459</v>
      </c>
      <c r="D17" s="2">
        <f>'Бюджет (2)'!D15</f>
        <v>3323</v>
      </c>
      <c r="E17" s="2">
        <f t="shared" si="1"/>
        <v>21.495568924251245</v>
      </c>
    </row>
    <row r="18" spans="1:5" ht="39" customHeight="1" outlineLevel="1">
      <c r="A18" s="6" t="s">
        <v>14</v>
      </c>
      <c r="B18" s="7" t="s">
        <v>31</v>
      </c>
      <c r="C18" s="2">
        <f>'Бюджет (2)'!C16</f>
        <v>8817</v>
      </c>
      <c r="D18" s="2">
        <f>'Бюджет (2)'!D16</f>
        <v>0</v>
      </c>
      <c r="E18" s="2">
        <f t="shared" si="1"/>
        <v>0</v>
      </c>
    </row>
    <row r="19" spans="1:5" ht="14.4" outlineLevel="1">
      <c r="A19" s="6" t="s">
        <v>15</v>
      </c>
      <c r="B19" s="7" t="s">
        <v>32</v>
      </c>
      <c r="C19" s="2">
        <f>'Бюджет (2)'!C17</f>
        <v>435</v>
      </c>
      <c r="D19" s="2">
        <f>'Бюджет (2)'!D17</f>
        <v>335</v>
      </c>
      <c r="E19" s="2">
        <f t="shared" si="1"/>
        <v>77.011494252873561</v>
      </c>
    </row>
    <row r="20" spans="1:5" ht="28.8" outlineLevel="1">
      <c r="A20" s="6" t="s">
        <v>70</v>
      </c>
      <c r="B20" s="7" t="s">
        <v>31</v>
      </c>
      <c r="C20" s="2">
        <f>'Бюджет (2)'!C18</f>
        <v>75672</v>
      </c>
      <c r="D20" s="2">
        <f>'Бюджет (2)'!D18</f>
        <v>0</v>
      </c>
      <c r="E20" s="2"/>
    </row>
    <row r="21" spans="1:5" ht="28.8" outlineLevel="1">
      <c r="A21" s="6"/>
      <c r="B21" s="11" t="s">
        <v>48</v>
      </c>
      <c r="C21" s="3">
        <f>C25</f>
        <v>8838</v>
      </c>
      <c r="D21" s="3">
        <f>D25</f>
        <v>2889</v>
      </c>
      <c r="E21" s="3">
        <f t="shared" ref="E21:E30" si="2">D21/C21*100</f>
        <v>32.688391038696537</v>
      </c>
    </row>
    <row r="22" spans="1:5" ht="14.4" outlineLevel="1">
      <c r="A22" s="6"/>
      <c r="B22" s="11" t="s">
        <v>50</v>
      </c>
      <c r="C22" s="3">
        <f>C26+C28+C29+C33+C34+C39+C47</f>
        <v>172088</v>
      </c>
      <c r="D22" s="3">
        <f>D26+D28+D29+D33+D34+D39+D47</f>
        <v>28398</v>
      </c>
      <c r="E22" s="3">
        <f t="shared" si="2"/>
        <v>16.502022221189158</v>
      </c>
    </row>
    <row r="23" spans="1:5" ht="14.4" outlineLevel="1">
      <c r="A23" s="12" t="s">
        <v>16</v>
      </c>
      <c r="B23" s="13" t="s">
        <v>84</v>
      </c>
      <c r="C23" s="4">
        <f>C24</f>
        <v>37004</v>
      </c>
      <c r="D23" s="4">
        <f>D24</f>
        <v>9449</v>
      </c>
      <c r="E23" s="15">
        <f t="shared" si="2"/>
        <v>25.535077288941739</v>
      </c>
    </row>
    <row r="24" spans="1:5" ht="25.55" customHeight="1" outlineLevel="1">
      <c r="A24" s="6" t="s">
        <v>17</v>
      </c>
      <c r="B24" s="7" t="s">
        <v>33</v>
      </c>
      <c r="C24" s="39">
        <f>C25+C26+C27</f>
        <v>37004</v>
      </c>
      <c r="D24" s="39">
        <f>D25+D26+D27</f>
        <v>9449</v>
      </c>
      <c r="E24" s="2">
        <f t="shared" si="2"/>
        <v>25.535077288941739</v>
      </c>
    </row>
    <row r="25" spans="1:5" ht="31.3" customHeight="1" outlineLevel="1">
      <c r="A25" s="6" t="s">
        <v>55</v>
      </c>
      <c r="B25" s="7" t="s">
        <v>57</v>
      </c>
      <c r="C25" s="39">
        <v>8838</v>
      </c>
      <c r="D25" s="39">
        <v>2889</v>
      </c>
      <c r="E25" s="2">
        <f t="shared" si="2"/>
        <v>32.688391038696537</v>
      </c>
    </row>
    <row r="26" spans="1:5" ht="31.95" customHeight="1" outlineLevel="1">
      <c r="A26" s="6" t="s">
        <v>56</v>
      </c>
      <c r="B26" s="7" t="s">
        <v>58</v>
      </c>
      <c r="C26" s="39">
        <v>28166</v>
      </c>
      <c r="D26" s="39">
        <v>6560</v>
      </c>
      <c r="E26" s="2">
        <f t="shared" si="2"/>
        <v>23.290492082652843</v>
      </c>
    </row>
    <row r="27" spans="1:5" ht="31.95" hidden="1" customHeight="1" outlineLevel="1">
      <c r="A27" s="6" t="s">
        <v>64</v>
      </c>
      <c r="B27" s="7" t="s">
        <v>65</v>
      </c>
      <c r="C27" s="39"/>
      <c r="D27" s="39"/>
      <c r="E27" s="2" t="e">
        <f t="shared" si="2"/>
        <v>#DIV/0!</v>
      </c>
    </row>
    <row r="28" spans="1:5" ht="14.4" outlineLevel="1">
      <c r="A28" s="12" t="s">
        <v>18</v>
      </c>
      <c r="B28" s="13" t="s">
        <v>85</v>
      </c>
      <c r="C28" s="4">
        <f>'Бюджет (2)'!C21</f>
        <v>25278</v>
      </c>
      <c r="D28" s="4">
        <f>'Бюджет (2)'!D21</f>
        <v>0</v>
      </c>
      <c r="E28" s="4">
        <f t="shared" si="2"/>
        <v>0</v>
      </c>
    </row>
    <row r="29" spans="1:5" s="14" customFormat="1" ht="28.8">
      <c r="A29" s="12" t="s">
        <v>34</v>
      </c>
      <c r="B29" s="13" t="s">
        <v>86</v>
      </c>
      <c r="C29" s="4">
        <f>SUM(C30:C32)</f>
        <v>78769</v>
      </c>
      <c r="D29" s="4">
        <f>SUM(D30:D32)</f>
        <v>16993</v>
      </c>
      <c r="E29" s="4">
        <f t="shared" si="2"/>
        <v>21.573207734007031</v>
      </c>
    </row>
    <row r="30" spans="1:5" ht="14.4" outlineLevel="1">
      <c r="A30" s="6" t="s">
        <v>19</v>
      </c>
      <c r="B30" s="7" t="s">
        <v>35</v>
      </c>
      <c r="C30" s="2">
        <f>'Бюджет (2)'!C23</f>
        <v>32567</v>
      </c>
      <c r="D30" s="2">
        <f>'Бюджет (2)'!D23</f>
        <v>8756</v>
      </c>
      <c r="E30" s="2">
        <f t="shared" si="2"/>
        <v>26.886111708170844</v>
      </c>
    </row>
    <row r="31" spans="1:5" ht="28.8" outlineLevel="1">
      <c r="A31" s="6" t="s">
        <v>20</v>
      </c>
      <c r="B31" s="7" t="s">
        <v>36</v>
      </c>
      <c r="C31" s="2">
        <f>'Бюджет (2)'!C24</f>
        <v>45752</v>
      </c>
      <c r="D31" s="2">
        <f>'Бюджет (2)'!D24</f>
        <v>8178</v>
      </c>
      <c r="E31" s="2">
        <f t="shared" ref="E31:E32" si="3">D31/C31*100</f>
        <v>17.874628431543975</v>
      </c>
    </row>
    <row r="32" spans="1:5" ht="14.4" outlineLevel="1">
      <c r="A32" s="6" t="s">
        <v>21</v>
      </c>
      <c r="B32" s="7" t="s">
        <v>37</v>
      </c>
      <c r="C32" s="2">
        <f>'Бюджет (2)'!C25</f>
        <v>450</v>
      </c>
      <c r="D32" s="2">
        <f>'Бюджет (2)'!D25</f>
        <v>59</v>
      </c>
      <c r="E32" s="2">
        <f t="shared" si="3"/>
        <v>13.111111111111112</v>
      </c>
    </row>
    <row r="33" spans="1:5" ht="28.8" outlineLevel="1">
      <c r="A33" s="12" t="s">
        <v>38</v>
      </c>
      <c r="B33" s="13" t="s">
        <v>87</v>
      </c>
      <c r="C33" s="4">
        <f>'Бюджет (2)'!C26</f>
        <v>3025</v>
      </c>
      <c r="D33" s="4">
        <f>'Бюджет (2)'!D26</f>
        <v>0</v>
      </c>
      <c r="E33" s="4">
        <f t="shared" ref="E33:E37" si="4">D33/C33*100</f>
        <v>0</v>
      </c>
    </row>
    <row r="34" spans="1:5" ht="28.8" outlineLevel="1">
      <c r="A34" s="12" t="s">
        <v>39</v>
      </c>
      <c r="B34" s="13" t="s">
        <v>88</v>
      </c>
      <c r="C34" s="4">
        <f>C35+C37+C36</f>
        <v>812</v>
      </c>
      <c r="D34" s="4">
        <f>D35+D37+D36</f>
        <v>7</v>
      </c>
      <c r="E34" s="4">
        <f t="shared" si="4"/>
        <v>0.86206896551724133</v>
      </c>
    </row>
    <row r="35" spans="1:5" ht="28.8" outlineLevel="1">
      <c r="A35" s="6" t="s">
        <v>40</v>
      </c>
      <c r="B35" s="7" t="s">
        <v>101</v>
      </c>
      <c r="C35" s="2">
        <f>'Бюджет (2)'!C28</f>
        <v>44</v>
      </c>
      <c r="D35" s="2">
        <f>'Бюджет (2)'!D28</f>
        <v>7</v>
      </c>
      <c r="E35" s="2">
        <f t="shared" si="4"/>
        <v>15.909090909090908</v>
      </c>
    </row>
    <row r="36" spans="1:5" ht="14.4" outlineLevel="1">
      <c r="A36" s="6" t="s">
        <v>59</v>
      </c>
      <c r="B36" s="7" t="s">
        <v>90</v>
      </c>
      <c r="C36" s="2">
        <f>'Бюджет (2)'!C29</f>
        <v>60</v>
      </c>
      <c r="D36" s="2">
        <f>'Бюджет (2)'!D29</f>
        <v>0</v>
      </c>
      <c r="E36" s="2">
        <f t="shared" si="4"/>
        <v>0</v>
      </c>
    </row>
    <row r="37" spans="1:5" ht="28.8" outlineLevel="1">
      <c r="A37" s="6" t="s">
        <v>63</v>
      </c>
      <c r="B37" s="7" t="s">
        <v>91</v>
      </c>
      <c r="C37" s="2">
        <f>'Бюджет (2)'!C30</f>
        <v>708</v>
      </c>
      <c r="D37" s="2">
        <f>'Бюджет (2)'!D30</f>
        <v>0</v>
      </c>
      <c r="E37" s="2">
        <f t="shared" si="4"/>
        <v>0</v>
      </c>
    </row>
    <row r="38" spans="1:5" ht="14.4" hidden="1" outlineLevel="1">
      <c r="A38" s="6"/>
      <c r="B38" s="7"/>
      <c r="C38" s="2"/>
      <c r="D38" s="2"/>
      <c r="E38" s="2"/>
    </row>
    <row r="39" spans="1:5" ht="28.8" outlineLevel="1">
      <c r="A39" s="12" t="s">
        <v>41</v>
      </c>
      <c r="B39" s="13" t="s">
        <v>102</v>
      </c>
      <c r="C39" s="4">
        <f>'Бюджет (2)'!C31</f>
        <v>53</v>
      </c>
      <c r="D39" s="4">
        <f>'Бюджет (2)'!D31</f>
        <v>0</v>
      </c>
      <c r="E39" s="4">
        <f t="shared" ref="E39:E54" si="5">D39/C39*100</f>
        <v>0</v>
      </c>
    </row>
    <row r="40" spans="1:5" ht="28.8" outlineLevel="1">
      <c r="A40" s="12"/>
      <c r="B40" s="11" t="s">
        <v>51</v>
      </c>
      <c r="C40" s="3">
        <f>C41</f>
        <v>9887</v>
      </c>
      <c r="D40" s="3">
        <f>D41</f>
        <v>1501</v>
      </c>
      <c r="E40" s="3">
        <f t="shared" si="5"/>
        <v>15.18155153231516</v>
      </c>
    </row>
    <row r="41" spans="1:5" s="14" customFormat="1" ht="28.8">
      <c r="A41" s="12" t="s">
        <v>42</v>
      </c>
      <c r="B41" s="13" t="s">
        <v>93</v>
      </c>
      <c r="C41" s="4">
        <f>'Бюджет (2)'!C32</f>
        <v>9887</v>
      </c>
      <c r="D41" s="4">
        <f>'Бюджет (2)'!D32</f>
        <v>1501</v>
      </c>
      <c r="E41" s="4">
        <f t="shared" si="5"/>
        <v>15.18155153231516</v>
      </c>
    </row>
    <row r="42" spans="1:5" ht="28.8" outlineLevel="1">
      <c r="A42" s="6"/>
      <c r="B42" s="11" t="s">
        <v>52</v>
      </c>
      <c r="C42" s="3">
        <f>C43</f>
        <v>47394</v>
      </c>
      <c r="D42" s="3">
        <f>D43</f>
        <v>3907</v>
      </c>
      <c r="E42" s="3">
        <f t="shared" si="5"/>
        <v>8.2436595349622319</v>
      </c>
    </row>
    <row r="43" spans="1:5" ht="43.2" outlineLevel="1">
      <c r="A43" s="12" t="s">
        <v>62</v>
      </c>
      <c r="B43" s="13" t="s">
        <v>94</v>
      </c>
      <c r="C43" s="4">
        <f>C46+C44+C45</f>
        <v>47394</v>
      </c>
      <c r="D43" s="4">
        <f>D46+D44+D45</f>
        <v>3907</v>
      </c>
      <c r="E43" s="4">
        <f t="shared" si="5"/>
        <v>8.2436595349622319</v>
      </c>
    </row>
    <row r="44" spans="1:5" ht="28.8" hidden="1" outlineLevel="1">
      <c r="A44" s="16" t="s">
        <v>61</v>
      </c>
      <c r="B44" s="7" t="s">
        <v>60</v>
      </c>
      <c r="C44" s="2">
        <f>'Бюджет (2)'!C34</f>
        <v>0</v>
      </c>
      <c r="D44" s="2">
        <f>'Бюджет (2)'!D34</f>
        <v>0</v>
      </c>
      <c r="E44" s="2" t="e">
        <f t="shared" si="5"/>
        <v>#DIV/0!</v>
      </c>
    </row>
    <row r="45" spans="1:5" ht="28.8" outlineLevel="1">
      <c r="A45" s="16" t="s">
        <v>72</v>
      </c>
      <c r="B45" s="7" t="s">
        <v>95</v>
      </c>
      <c r="C45" s="2">
        <f>'Бюджет (2)'!C35</f>
        <v>646</v>
      </c>
      <c r="D45" s="2">
        <f>'Бюджет (2)'!D35</f>
        <v>67</v>
      </c>
      <c r="E45" s="2">
        <f t="shared" si="5"/>
        <v>10.371517027863778</v>
      </c>
    </row>
    <row r="46" spans="1:5" ht="28.8" outlineLevel="1">
      <c r="A46" s="6" t="s">
        <v>79</v>
      </c>
      <c r="B46" s="7" t="s">
        <v>96</v>
      </c>
      <c r="C46" s="2">
        <f>'Бюджет (2)'!C36</f>
        <v>46748</v>
      </c>
      <c r="D46" s="2">
        <f>'Бюджет (2)'!D36</f>
        <v>3840</v>
      </c>
      <c r="E46" s="2">
        <f t="shared" si="5"/>
        <v>8.2142551553007621</v>
      </c>
    </row>
    <row r="47" spans="1:5" ht="28.8" outlineLevel="1">
      <c r="A47" s="12" t="s">
        <v>80</v>
      </c>
      <c r="B47" s="13" t="s">
        <v>97</v>
      </c>
      <c r="C47" s="4">
        <f>C48+C49+C50</f>
        <v>35985</v>
      </c>
      <c r="D47" s="4">
        <f>D48+D49+D50</f>
        <v>4838</v>
      </c>
      <c r="E47" s="4">
        <f t="shared" si="5"/>
        <v>13.444490760038905</v>
      </c>
    </row>
    <row r="48" spans="1:5" ht="43.2" outlineLevel="1">
      <c r="A48" s="6" t="s">
        <v>74</v>
      </c>
      <c r="B48" s="7" t="s">
        <v>43</v>
      </c>
      <c r="C48" s="2">
        <f>'Бюджет (2)'!C38</f>
        <v>14395</v>
      </c>
      <c r="D48" s="2">
        <f>'Бюджет (2)'!D38</f>
        <v>0</v>
      </c>
      <c r="E48" s="2">
        <f t="shared" si="5"/>
        <v>0</v>
      </c>
    </row>
    <row r="49" spans="1:5" ht="28.8" outlineLevel="1">
      <c r="A49" s="6" t="s">
        <v>75</v>
      </c>
      <c r="B49" s="7" t="s">
        <v>45</v>
      </c>
      <c r="C49" s="2">
        <f>'Бюджет (2)'!C39</f>
        <v>1470</v>
      </c>
      <c r="D49" s="2">
        <f>'Бюджет (2)'!D39</f>
        <v>74</v>
      </c>
      <c r="E49" s="2">
        <f t="shared" si="5"/>
        <v>5.0340136054421762</v>
      </c>
    </row>
    <row r="50" spans="1:5" ht="28.8" outlineLevel="1">
      <c r="A50" s="6" t="s">
        <v>76</v>
      </c>
      <c r="B50" s="7" t="s">
        <v>44</v>
      </c>
      <c r="C50" s="2">
        <f>'Бюджет (2)'!C40</f>
        <v>20120</v>
      </c>
      <c r="D50" s="2">
        <f>'Бюджет (2)'!D40</f>
        <v>4764</v>
      </c>
      <c r="E50" s="2">
        <f t="shared" si="5"/>
        <v>23.677932405566601</v>
      </c>
    </row>
    <row r="51" spans="1:5" ht="28.8" outlineLevel="1">
      <c r="A51" s="12" t="s">
        <v>77</v>
      </c>
      <c r="B51" s="13" t="s">
        <v>98</v>
      </c>
      <c r="C51" s="4">
        <f>C52</f>
        <v>21850</v>
      </c>
      <c r="D51" s="4">
        <f>D52</f>
        <v>0</v>
      </c>
      <c r="E51" s="4">
        <f t="shared" si="5"/>
        <v>0</v>
      </c>
    </row>
    <row r="52" spans="1:5" ht="28.8" outlineLevel="1">
      <c r="A52" s="12"/>
      <c r="B52" s="11" t="s">
        <v>52</v>
      </c>
      <c r="C52" s="2">
        <f>'Бюджет (2)'!C41</f>
        <v>21850</v>
      </c>
      <c r="D52" s="2">
        <f>'Бюджет (2)'!D41</f>
        <v>0</v>
      </c>
      <c r="E52" s="2">
        <f t="shared" si="5"/>
        <v>0</v>
      </c>
    </row>
    <row r="53" spans="1:5" ht="28.8" outlineLevel="1">
      <c r="A53" s="12" t="s">
        <v>78</v>
      </c>
      <c r="B53" s="13" t="s">
        <v>99</v>
      </c>
      <c r="C53" s="4">
        <f>'Бюджет (2)'!C42</f>
        <v>1116</v>
      </c>
      <c r="D53" s="4">
        <f>'Бюджет (2)'!D42</f>
        <v>120</v>
      </c>
      <c r="E53" s="4">
        <f t="shared" si="5"/>
        <v>10.75268817204301</v>
      </c>
    </row>
    <row r="54" spans="1:5" ht="14.4" outlineLevel="1">
      <c r="A54" s="6"/>
      <c r="B54" s="13" t="s">
        <v>46</v>
      </c>
      <c r="C54" s="4">
        <f>C6+C12+C21+C22+C40+C42+C51+C27+C53</f>
        <v>1072516</v>
      </c>
      <c r="D54" s="4">
        <f>D6+D12+D21+D22+D40+D42+D51+D27+D53</f>
        <v>198278</v>
      </c>
      <c r="E54" s="4">
        <f t="shared" si="5"/>
        <v>18.487183407986453</v>
      </c>
    </row>
    <row r="55" spans="1:5" ht="14.4" outlineLevel="1">
      <c r="A55" s="17"/>
      <c r="B55" s="18"/>
      <c r="C55" s="19"/>
      <c r="D55" s="19"/>
      <c r="E55" s="19"/>
    </row>
    <row r="56" spans="1:5" s="14" customFormat="1" ht="22.55" customHeight="1">
      <c r="A56" s="20"/>
      <c r="B56" s="20"/>
      <c r="C56" s="20"/>
      <c r="D56" s="20"/>
      <c r="E56" s="20"/>
    </row>
    <row r="57" spans="1:5" s="14" customFormat="1" ht="15.65">
      <c r="A57" s="50" t="s">
        <v>69</v>
      </c>
      <c r="B57" s="50"/>
      <c r="C57" s="50"/>
      <c r="D57" s="50"/>
      <c r="E57" s="50"/>
    </row>
    <row r="59" spans="1:5" ht="15.85" customHeight="1" outlineLevel="1">
      <c r="A59" s="21"/>
      <c r="B59" s="21"/>
      <c r="C59" s="21"/>
      <c r="D59" s="21"/>
      <c r="E59" s="21"/>
    </row>
    <row r="60" spans="1:5" ht="14.4" hidden="1" outlineLevel="1">
      <c r="A60" s="44"/>
      <c r="B60" s="45"/>
      <c r="C60" s="45"/>
      <c r="D60" s="45"/>
      <c r="E60" s="46"/>
    </row>
    <row r="61" spans="1:5" ht="23.95" hidden="1" customHeight="1" outlineLevel="1">
      <c r="A61" s="44"/>
      <c r="B61" s="45"/>
      <c r="C61" s="45"/>
      <c r="D61" s="45"/>
      <c r="E61" s="46"/>
    </row>
    <row r="62" spans="1:5" ht="14.4" hidden="1" outlineLevel="1">
      <c r="A62" s="44"/>
      <c r="B62" s="45"/>
      <c r="C62" s="45"/>
      <c r="D62" s="45"/>
      <c r="E62" s="46"/>
    </row>
    <row r="63" spans="1:5" s="14" customFormat="1" ht="14.4" hidden="1">
      <c r="A63" s="44"/>
      <c r="B63" s="45"/>
      <c r="C63" s="45"/>
      <c r="D63" s="45"/>
      <c r="E63" s="46"/>
    </row>
    <row r="64" spans="1:5" ht="14.4" hidden="1" outlineLevel="1">
      <c r="A64" s="44"/>
      <c r="B64" s="45"/>
      <c r="C64" s="45"/>
      <c r="D64" s="45"/>
      <c r="E64" s="46"/>
    </row>
    <row r="65" spans="1:5" ht="41.95" hidden="1" customHeight="1" outlineLevel="1">
      <c r="A65" s="44"/>
      <c r="B65" s="45"/>
      <c r="C65" s="45"/>
      <c r="D65" s="45"/>
      <c r="E65" s="46"/>
    </row>
    <row r="66" spans="1:5" ht="14.4" hidden="1" outlineLevel="1">
      <c r="A66" s="44"/>
      <c r="B66" s="45"/>
      <c r="C66" s="45"/>
      <c r="D66" s="45"/>
      <c r="E66" s="46"/>
    </row>
    <row r="67" spans="1:5" ht="14.4" hidden="1" outlineLevel="1">
      <c r="A67" s="44"/>
      <c r="B67" s="45"/>
      <c r="C67" s="45"/>
      <c r="D67" s="45"/>
      <c r="E67" s="46"/>
    </row>
    <row r="68" spans="1:5" ht="14.4" hidden="1" outlineLevel="1">
      <c r="A68" s="44"/>
      <c r="B68" s="45"/>
      <c r="C68" s="45"/>
      <c r="D68" s="45"/>
      <c r="E68" s="46"/>
    </row>
    <row r="69" spans="1:5" ht="12.7" hidden="1" customHeight="1" outlineLevel="1">
      <c r="A69" s="44"/>
      <c r="B69" s="45"/>
      <c r="C69" s="45"/>
      <c r="D69" s="45"/>
      <c r="E69" s="46"/>
    </row>
    <row r="70" spans="1:5" ht="14.4" hidden="1" outlineLevel="1">
      <c r="A70" s="44"/>
      <c r="B70" s="45"/>
      <c r="C70" s="45"/>
      <c r="D70" s="45"/>
      <c r="E70" s="46"/>
    </row>
    <row r="71" spans="1:5" s="14" customFormat="1" ht="14.4" hidden="1">
      <c r="A71" s="44"/>
      <c r="B71" s="45"/>
      <c r="C71" s="45"/>
      <c r="D71" s="45"/>
      <c r="E71" s="46"/>
    </row>
    <row r="72" spans="1:5" ht="14.4" hidden="1" outlineLevel="1">
      <c r="A72" s="44"/>
      <c r="B72" s="45"/>
      <c r="C72" s="45"/>
      <c r="D72" s="45"/>
      <c r="E72" s="46"/>
    </row>
    <row r="73" spans="1:5" ht="14.4" hidden="1" outlineLevel="1">
      <c r="A73" s="44"/>
      <c r="B73" s="45"/>
      <c r="C73" s="45"/>
      <c r="D73" s="45"/>
      <c r="E73" s="46"/>
    </row>
    <row r="74" spans="1:5" ht="14.4" hidden="1" outlineLevel="1">
      <c r="A74" s="44"/>
      <c r="B74" s="45"/>
      <c r="C74" s="45"/>
      <c r="D74" s="45"/>
      <c r="E74" s="46"/>
    </row>
    <row r="75" spans="1:5" s="14" customFormat="1" ht="14.4" hidden="1">
      <c r="A75" s="44"/>
      <c r="B75" s="45"/>
      <c r="C75" s="45"/>
      <c r="D75" s="45"/>
      <c r="E75" s="46"/>
    </row>
    <row r="76" spans="1:5" ht="18" hidden="1" customHeight="1" outlineLevel="1">
      <c r="A76" s="44"/>
      <c r="B76" s="45"/>
      <c r="C76" s="45"/>
      <c r="D76" s="45"/>
      <c r="E76" s="46"/>
    </row>
    <row r="77" spans="1:5" ht="14.4" hidden="1" outlineLevel="1">
      <c r="A77" s="44"/>
      <c r="B77" s="45"/>
      <c r="C77" s="45"/>
      <c r="D77" s="45"/>
      <c r="E77" s="46"/>
    </row>
    <row r="78" spans="1:5" s="14" customFormat="1" ht="14.4" hidden="1">
      <c r="A78" s="44"/>
      <c r="B78" s="45"/>
      <c r="C78" s="45"/>
      <c r="D78" s="45"/>
      <c r="E78" s="46"/>
    </row>
    <row r="79" spans="1:5" ht="14.4" hidden="1" outlineLevel="1">
      <c r="A79" s="44"/>
      <c r="B79" s="45"/>
      <c r="C79" s="45"/>
      <c r="D79" s="45"/>
      <c r="E79" s="46"/>
    </row>
    <row r="80" spans="1:5" ht="14.4" hidden="1" outlineLevel="1">
      <c r="A80" s="44"/>
      <c r="B80" s="45"/>
      <c r="C80" s="45"/>
      <c r="D80" s="45"/>
      <c r="E80" s="46"/>
    </row>
    <row r="81" spans="1:5" ht="14.4" hidden="1" outlineLevel="1">
      <c r="A81" s="44"/>
      <c r="B81" s="45"/>
      <c r="C81" s="45"/>
      <c r="D81" s="45"/>
      <c r="E81" s="46"/>
    </row>
    <row r="82" spans="1:5" ht="14.4" hidden="1" outlineLevel="1">
      <c r="A82" s="44"/>
      <c r="B82" s="45"/>
      <c r="C82" s="45"/>
      <c r="D82" s="45"/>
      <c r="E82" s="46"/>
    </row>
    <row r="83" spans="1:5" ht="14.4" hidden="1" outlineLevel="1">
      <c r="A83" s="44"/>
      <c r="B83" s="45"/>
      <c r="C83" s="45"/>
      <c r="D83" s="45"/>
      <c r="E83" s="46"/>
    </row>
    <row r="84" spans="1:5" ht="0.8" hidden="1" customHeight="1" outlineLevel="1">
      <c r="A84" s="44"/>
      <c r="B84" s="45"/>
      <c r="C84" s="45"/>
      <c r="D84" s="45"/>
      <c r="E84" s="46"/>
    </row>
    <row r="85" spans="1:5" ht="14.4" hidden="1" outlineLevel="1">
      <c r="A85" s="44"/>
      <c r="B85" s="45"/>
      <c r="C85" s="45"/>
      <c r="D85" s="45"/>
      <c r="E85" s="46"/>
    </row>
    <row r="86" spans="1:5" s="14" customFormat="1" ht="14.4" hidden="1">
      <c r="A86" s="44"/>
      <c r="B86" s="45"/>
      <c r="C86" s="45"/>
      <c r="D86" s="45"/>
      <c r="E86" s="46"/>
    </row>
    <row r="87" spans="1:5" ht="14.4" hidden="1" outlineLevel="1">
      <c r="A87" s="44"/>
      <c r="B87" s="45"/>
      <c r="C87" s="45"/>
      <c r="D87" s="45"/>
      <c r="E87" s="46"/>
    </row>
    <row r="88" spans="1:5" ht="14.4" hidden="1" outlineLevel="1">
      <c r="A88" s="44"/>
      <c r="B88" s="45"/>
      <c r="C88" s="45"/>
      <c r="D88" s="45"/>
      <c r="E88" s="46"/>
    </row>
    <row r="89" spans="1:5" ht="14.4" hidden="1" outlineLevel="1">
      <c r="A89" s="44"/>
      <c r="B89" s="45"/>
      <c r="C89" s="45"/>
      <c r="D89" s="45"/>
      <c r="E89" s="46"/>
    </row>
    <row r="90" spans="1:5" ht="14.4" hidden="1" outlineLevel="1">
      <c r="A90" s="44"/>
      <c r="B90" s="45"/>
      <c r="C90" s="45"/>
      <c r="D90" s="45"/>
      <c r="E90" s="46"/>
    </row>
    <row r="91" spans="1:5" ht="14.4" hidden="1" outlineLevel="1">
      <c r="A91" s="44"/>
      <c r="B91" s="45"/>
      <c r="C91" s="45"/>
      <c r="D91" s="45"/>
      <c r="E91" s="46"/>
    </row>
    <row r="92" spans="1:5" ht="14.4" hidden="1" outlineLevel="1">
      <c r="A92" s="44"/>
      <c r="B92" s="45"/>
      <c r="C92" s="45"/>
      <c r="D92" s="45"/>
      <c r="E92" s="46"/>
    </row>
    <row r="93" spans="1:5" ht="23.95" hidden="1" customHeight="1" outlineLevel="1">
      <c r="A93" s="44"/>
      <c r="B93" s="45"/>
      <c r="C93" s="45"/>
      <c r="D93" s="45"/>
      <c r="E93" s="46"/>
    </row>
    <row r="94" spans="1:5" s="14" customFormat="1" ht="14.4" hidden="1">
      <c r="A94" s="44"/>
      <c r="B94" s="45"/>
      <c r="C94" s="45"/>
      <c r="D94" s="45"/>
      <c r="E94" s="46"/>
    </row>
    <row r="95" spans="1:5" ht="14.4" hidden="1" outlineLevel="1">
      <c r="A95" s="44"/>
      <c r="B95" s="45"/>
      <c r="C95" s="45"/>
      <c r="D95" s="45"/>
      <c r="E95" s="46"/>
    </row>
    <row r="96" spans="1:5" ht="12.7" hidden="1" customHeight="1" outlineLevel="1">
      <c r="A96" s="47"/>
      <c r="B96" s="48"/>
      <c r="C96" s="48"/>
      <c r="D96" s="48"/>
      <c r="E96" s="49"/>
    </row>
    <row r="97" spans="1:5" ht="14.4" hidden="1" outlineLevel="1">
      <c r="A97" s="6"/>
      <c r="B97" s="7"/>
      <c r="C97" s="22"/>
      <c r="D97" s="22"/>
      <c r="E97" s="22"/>
    </row>
    <row r="98" spans="1:5" ht="14.4" hidden="1" outlineLevel="1">
      <c r="A98" s="6"/>
      <c r="B98" s="7"/>
      <c r="C98" s="22"/>
      <c r="D98" s="22"/>
      <c r="E98" s="22"/>
    </row>
    <row r="99" spans="1:5" ht="14.4" hidden="1" outlineLevel="1">
      <c r="A99" s="6"/>
      <c r="B99" s="7"/>
      <c r="C99" s="22"/>
      <c r="D99" s="22"/>
      <c r="E99" s="22"/>
    </row>
    <row r="100" spans="1:5" ht="13.5" hidden="1" customHeight="1" outlineLevel="1">
      <c r="A100" s="6"/>
      <c r="B100" s="7"/>
      <c r="C100" s="22"/>
      <c r="D100" s="22"/>
      <c r="E100" s="22"/>
    </row>
    <row r="101" spans="1:5" s="14" customFormat="1" ht="41.95" hidden="1" customHeight="1">
      <c r="A101" s="12"/>
      <c r="B101" s="13"/>
      <c r="C101" s="23"/>
      <c r="D101" s="23"/>
      <c r="E101" s="23"/>
    </row>
    <row r="102" spans="1:5" ht="14.4" hidden="1" outlineLevel="1">
      <c r="A102" s="6"/>
      <c r="B102" s="7"/>
      <c r="C102" s="22"/>
      <c r="D102" s="22"/>
      <c r="E102" s="22"/>
    </row>
    <row r="103" spans="1:5" ht="14.4" hidden="1" outlineLevel="1">
      <c r="A103" s="6"/>
      <c r="B103" s="7"/>
      <c r="C103" s="22"/>
      <c r="D103" s="22"/>
      <c r="E103" s="22"/>
    </row>
    <row r="104" spans="1:5" s="14" customFormat="1" ht="14.4" hidden="1">
      <c r="A104" s="12"/>
      <c r="B104" s="13"/>
      <c r="C104" s="23"/>
      <c r="D104" s="23"/>
      <c r="E104" s="23"/>
    </row>
    <row r="105" spans="1:5" ht="14.4" hidden="1" outlineLevel="1">
      <c r="A105" s="6"/>
      <c r="B105" s="7"/>
      <c r="C105" s="22"/>
      <c r="D105" s="22"/>
      <c r="E105" s="22"/>
    </row>
    <row r="106" spans="1:5" ht="14.4" hidden="1" outlineLevel="1">
      <c r="A106" s="6"/>
      <c r="B106" s="7"/>
      <c r="C106" s="22"/>
      <c r="D106" s="22"/>
      <c r="E106" s="22"/>
    </row>
    <row r="107" spans="1:5" ht="14.4" hidden="1" outlineLevel="1">
      <c r="A107" s="6"/>
      <c r="B107" s="7"/>
      <c r="C107" s="22"/>
      <c r="D107" s="22"/>
      <c r="E107" s="22"/>
    </row>
    <row r="108" spans="1:5" ht="12.7" hidden="1" customHeight="1" outlineLevel="1">
      <c r="A108" s="6"/>
      <c r="B108" s="7"/>
      <c r="C108" s="22"/>
      <c r="D108" s="22"/>
      <c r="E108" s="22"/>
    </row>
    <row r="109" spans="1:5" ht="14.4" hidden="1" outlineLevel="1">
      <c r="A109" s="6"/>
      <c r="B109" s="7"/>
      <c r="C109" s="22"/>
      <c r="D109" s="22"/>
      <c r="E109" s="22"/>
    </row>
    <row r="110" spans="1:5" ht="14.4" hidden="1" outlineLevel="1">
      <c r="A110" s="6"/>
      <c r="B110" s="7"/>
      <c r="C110" s="22"/>
      <c r="D110" s="22"/>
      <c r="E110" s="22"/>
    </row>
    <row r="111" spans="1:5" ht="14.4" hidden="1" outlineLevel="1">
      <c r="A111" s="6"/>
      <c r="B111" s="7"/>
      <c r="C111" s="22"/>
      <c r="D111" s="22"/>
      <c r="E111" s="22"/>
    </row>
    <row r="112" spans="1:5" ht="14.4" hidden="1" outlineLevel="1">
      <c r="A112" s="6"/>
      <c r="B112" s="7"/>
      <c r="C112" s="22"/>
      <c r="D112" s="22"/>
      <c r="E112" s="22"/>
    </row>
    <row r="113" spans="1:5" ht="14.4" hidden="1" outlineLevel="1">
      <c r="A113" s="6"/>
      <c r="B113" s="7"/>
      <c r="C113" s="22"/>
      <c r="D113" s="22"/>
      <c r="E113" s="22"/>
    </row>
    <row r="114" spans="1:5" ht="14.4" hidden="1" outlineLevel="1">
      <c r="A114" s="6"/>
      <c r="B114" s="7"/>
      <c r="C114" s="22"/>
      <c r="D114" s="22"/>
      <c r="E114" s="22"/>
    </row>
    <row r="115" spans="1:5" ht="14.4" hidden="1" outlineLevel="1">
      <c r="A115" s="6"/>
      <c r="B115" s="7"/>
      <c r="C115" s="22"/>
      <c r="D115" s="22"/>
      <c r="E115" s="22"/>
    </row>
    <row r="116" spans="1:5" ht="14.4" hidden="1" outlineLevel="1">
      <c r="A116" s="6"/>
      <c r="B116" s="7"/>
      <c r="C116" s="22"/>
      <c r="D116" s="22"/>
      <c r="E116" s="22"/>
    </row>
    <row r="117" spans="1:5" s="14" customFormat="1" ht="14.4" hidden="1">
      <c r="A117" s="12"/>
      <c r="B117" s="13"/>
      <c r="C117" s="23"/>
      <c r="D117" s="23"/>
      <c r="E117" s="23"/>
    </row>
    <row r="118" spans="1:5" ht="16.45" hidden="1" customHeight="1" outlineLevel="1">
      <c r="A118" s="6"/>
      <c r="B118" s="7"/>
      <c r="C118" s="22"/>
      <c r="D118" s="22"/>
      <c r="E118" s="22"/>
    </row>
    <row r="119" spans="1:5" ht="14.4" hidden="1" outlineLevel="1">
      <c r="A119" s="6"/>
      <c r="B119" s="7"/>
      <c r="C119" s="22"/>
      <c r="D119" s="22"/>
      <c r="E119" s="22"/>
    </row>
    <row r="120" spans="1:5" s="14" customFormat="1" ht="14.4" hidden="1">
      <c r="A120" s="12"/>
      <c r="B120" s="13"/>
      <c r="C120" s="23"/>
      <c r="D120" s="23"/>
      <c r="E120" s="23"/>
    </row>
    <row r="121" spans="1:5" ht="14.4" hidden="1" outlineLevel="1">
      <c r="A121" s="6"/>
      <c r="B121" s="7"/>
      <c r="C121" s="22"/>
      <c r="D121" s="22"/>
      <c r="E121" s="22"/>
    </row>
    <row r="122" spans="1:5" ht="14.4" hidden="1" outlineLevel="1">
      <c r="A122" s="6"/>
      <c r="B122" s="7"/>
      <c r="C122" s="22"/>
      <c r="D122" s="22"/>
      <c r="E122" s="22"/>
    </row>
    <row r="123" spans="1:5" ht="14.4" hidden="1" outlineLevel="1">
      <c r="A123" s="6"/>
      <c r="B123" s="7"/>
      <c r="C123" s="22"/>
      <c r="D123" s="22"/>
      <c r="E123" s="22"/>
    </row>
    <row r="124" spans="1:5" ht="41.35" hidden="1" customHeight="1" outlineLevel="1">
      <c r="A124" s="6"/>
      <c r="B124" s="7"/>
      <c r="C124" s="22"/>
      <c r="D124" s="22"/>
      <c r="E124" s="22"/>
    </row>
    <row r="125" spans="1:5" ht="14.4" hidden="1" outlineLevel="1">
      <c r="A125" s="6"/>
      <c r="B125" s="7"/>
      <c r="C125" s="22"/>
      <c r="D125" s="22"/>
      <c r="E125" s="22"/>
    </row>
    <row r="126" spans="1:5" s="14" customFormat="1" ht="14.4" hidden="1">
      <c r="A126" s="12"/>
      <c r="B126" s="13"/>
      <c r="C126" s="23"/>
      <c r="D126" s="23"/>
      <c r="E126" s="23"/>
    </row>
    <row r="127" spans="1:5" ht="14.4" hidden="1" outlineLevel="1">
      <c r="A127" s="6"/>
      <c r="B127" s="7"/>
      <c r="C127" s="22"/>
      <c r="D127" s="22"/>
      <c r="E127" s="22"/>
    </row>
    <row r="128" spans="1:5" ht="27.1" hidden="1" customHeight="1" outlineLevel="1">
      <c r="A128" s="6"/>
      <c r="B128" s="7"/>
      <c r="C128" s="22"/>
      <c r="D128" s="22"/>
      <c r="E128" s="22"/>
    </row>
    <row r="129" spans="1:5" ht="23.95" hidden="1" customHeight="1" outlineLevel="1">
      <c r="A129" s="6"/>
      <c r="B129" s="7"/>
      <c r="C129" s="22"/>
      <c r="D129" s="22"/>
      <c r="E129" s="22"/>
    </row>
    <row r="130" spans="1:5" ht="14.4" hidden="1" outlineLevel="1">
      <c r="A130" s="6"/>
      <c r="B130" s="7"/>
      <c r="C130" s="22"/>
      <c r="D130" s="22"/>
      <c r="E130" s="22"/>
    </row>
    <row r="131" spans="1:5" ht="14.4" hidden="1" outlineLevel="1">
      <c r="A131" s="6"/>
      <c r="B131" s="7"/>
      <c r="C131" s="22"/>
      <c r="D131" s="22"/>
      <c r="E131" s="22"/>
    </row>
    <row r="132" spans="1:5" ht="14.4" hidden="1" outlineLevel="1">
      <c r="A132" s="6"/>
      <c r="B132" s="7"/>
      <c r="C132" s="22"/>
      <c r="D132" s="22"/>
      <c r="E132" s="22"/>
    </row>
    <row r="133" spans="1:5" ht="14.4" hidden="1" outlineLevel="1">
      <c r="A133" s="6"/>
      <c r="B133" s="7"/>
      <c r="C133" s="22"/>
      <c r="D133" s="22"/>
      <c r="E133" s="22"/>
    </row>
    <row r="134" spans="1:5" ht="14.4" hidden="1" outlineLevel="1">
      <c r="A134" s="6"/>
      <c r="B134" s="7"/>
      <c r="C134" s="22"/>
      <c r="D134" s="22"/>
      <c r="E134" s="22"/>
    </row>
    <row r="135" spans="1:5" ht="14.4" hidden="1" outlineLevel="1">
      <c r="A135" s="6"/>
      <c r="B135" s="7"/>
      <c r="C135" s="22"/>
      <c r="D135" s="22"/>
      <c r="E135" s="22"/>
    </row>
    <row r="136" spans="1:5" ht="14.4" hidden="1" outlineLevel="1">
      <c r="A136" s="6"/>
      <c r="B136" s="7"/>
      <c r="C136" s="22"/>
      <c r="D136" s="22"/>
      <c r="E136" s="22"/>
    </row>
    <row r="137" spans="1:5" ht="3" hidden="1" customHeight="1" outlineLevel="1">
      <c r="A137" s="6"/>
      <c r="B137" s="7"/>
      <c r="C137" s="22"/>
      <c r="D137" s="22"/>
      <c r="E137" s="22"/>
    </row>
    <row r="138" spans="1:5" ht="14.4" hidden="1" outlineLevel="1">
      <c r="A138" s="6"/>
      <c r="B138" s="7"/>
      <c r="C138" s="22"/>
      <c r="D138" s="22"/>
      <c r="E138" s="22"/>
    </row>
    <row r="139" spans="1:5" ht="14.4" hidden="1" outlineLevel="1">
      <c r="A139" s="6"/>
      <c r="B139" s="7"/>
      <c r="C139" s="22"/>
      <c r="D139" s="22"/>
      <c r="E139" s="22"/>
    </row>
    <row r="140" spans="1:5" ht="14.4" hidden="1" outlineLevel="1">
      <c r="A140" s="6"/>
      <c r="B140" s="7"/>
      <c r="C140" s="22"/>
      <c r="D140" s="22"/>
      <c r="E140" s="22"/>
    </row>
    <row r="141" spans="1:5" ht="14.4" hidden="1" outlineLevel="1">
      <c r="A141" s="6"/>
      <c r="B141" s="7"/>
      <c r="C141" s="22"/>
      <c r="D141" s="22"/>
      <c r="E141" s="22"/>
    </row>
    <row r="142" spans="1:5" ht="14.4" hidden="1" outlineLevel="1">
      <c r="A142" s="6"/>
      <c r="B142" s="7"/>
      <c r="C142" s="22"/>
      <c r="D142" s="22"/>
      <c r="E142" s="22"/>
    </row>
    <row r="143" spans="1:5" s="14" customFormat="1" ht="14.4" hidden="1">
      <c r="A143" s="41" t="s">
        <v>1</v>
      </c>
      <c r="B143" s="41"/>
      <c r="C143" s="24" t="e">
        <f>SUM(C7,C13,C29,C41,#REF!,#REF!,#REF!,C63,C71,C75,C78,C86,C94,C101,C104,C117,C120,C126)</f>
        <v>#REF!</v>
      </c>
      <c r="D143" s="24" t="e">
        <f>SUM(D7,D13,D29,D41,#REF!,#REF!,#REF!,D63,D71,D75,D78,D86,D94,D101,D104,D117,D120,D126)</f>
        <v>#REF!</v>
      </c>
      <c r="E143" s="23" t="e">
        <f t="shared" ref="E143" si="6">D143/C143*100</f>
        <v>#REF!</v>
      </c>
    </row>
    <row r="144" spans="1:5" ht="17.55" customHeight="1"/>
    <row r="145" spans="1:5" ht="16.149999999999999" customHeight="1">
      <c r="E145" s="25"/>
    </row>
    <row r="146" spans="1:5" ht="12.7" customHeight="1">
      <c r="E146" s="26"/>
    </row>
    <row r="147" spans="1:5" ht="12.7" customHeight="1">
      <c r="A147" s="8" t="s">
        <v>66</v>
      </c>
      <c r="C147" s="36"/>
      <c r="D147" s="36"/>
      <c r="E147" s="38"/>
    </row>
    <row r="184" spans="1:1" ht="12.7" customHeight="1">
      <c r="A184" s="25"/>
    </row>
  </sheetData>
  <mergeCells count="6">
    <mergeCell ref="A143:B143"/>
    <mergeCell ref="B2:E2"/>
    <mergeCell ref="B3:E3"/>
    <mergeCell ref="A1:E1"/>
    <mergeCell ref="A60:E96"/>
    <mergeCell ref="A57:E57"/>
  </mergeCells>
  <pageMargins left="0.59055118110236227" right="0.39370078740157483" top="0.39370078740157483" bottom="0.39370078740157483" header="0.51181102362204722" footer="0.51181102362204722"/>
  <pageSetup paperSize="9" scale="71" orientation="portrait" r:id="rId1"/>
  <headerFooter differentFirst="1" alignWithMargins="0">
    <oddFooter>&amp;R&amp;P</oddFooter>
  </headerFooter>
  <rowBreaks count="2" manualBreakCount="2">
    <brk id="41" max="4" man="1"/>
    <brk id="1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8</vt:i4>
      </vt:variant>
    </vt:vector>
  </HeadingPairs>
  <TitlesOfParts>
    <vt:vector size="10" baseType="lpstr">
      <vt:lpstr>Бюджет (2)</vt:lpstr>
      <vt:lpstr>грбс</vt:lpstr>
      <vt:lpstr>'Бюджет (2)'!APPT</vt:lpstr>
      <vt:lpstr>грбс!APPT</vt:lpstr>
      <vt:lpstr>'Бюджет (2)'!SIGN</vt:lpstr>
      <vt:lpstr>грбс!SIGN</vt:lpstr>
      <vt:lpstr>'Бюджет (2)'!Заголовки_для_печати</vt:lpstr>
      <vt:lpstr>грбс!Заголовки_для_печати</vt:lpstr>
      <vt:lpstr>'Бюджет (2)'!Область_печати</vt:lpstr>
      <vt:lpstr>грбс!Область_печати</vt:lpstr>
    </vt:vector>
  </TitlesOfParts>
  <Company>BSS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Дина Яхина</dc:creator>
  <cp:lastModifiedBy>Иванова</cp:lastModifiedBy>
  <cp:lastPrinted>2019-04-02T05:48:56Z</cp:lastPrinted>
  <dcterms:created xsi:type="dcterms:W3CDTF">2002-03-11T10:22:12Z</dcterms:created>
  <dcterms:modified xsi:type="dcterms:W3CDTF">2019-04-02T05:48:59Z</dcterms:modified>
</cp:coreProperties>
</file>