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грбс!$A$1:$E$51</definedName>
  </definedNames>
  <calcPr calcId="125725"/>
</workbook>
</file>

<file path=xl/calcChain.xml><?xml version="1.0" encoding="utf-8"?>
<calcChain xmlns="http://schemas.openxmlformats.org/spreadsheetml/2006/main">
  <c r="C32" i="4"/>
  <c r="D32"/>
  <c r="D20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18" s="1"/>
  <c r="E28"/>
  <c r="E40"/>
  <c r="D7"/>
  <c r="C50" l="1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<sst xmlns="http://schemas.openxmlformats.org/spreadsheetml/2006/main" count="164" uniqueCount="93">
  <si>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</si>
  <si>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</si>
  <si>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</si>
  <si>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</si>
  <si>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</si>
  <si>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</si>
  <si>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</si>
  <si>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</si>
  <si>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</si>
  <si>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</si>
  <si>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</si>
  <si>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</si>
  <si>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</si>
  <si>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</si>
  <si>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</si>
  <si>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</si>
  <si>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</si>
  <si>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</si>
  <si>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</si>
  <si>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</si>
  <si>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</si>
  <si>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</si>
  <si>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</si>
  <si>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</si>
  <si>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</si>
  <si>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</si>
  <si>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</si>
  <si>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</si>
  <si>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</si>
  <si>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</si>
  <si>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</si>
  <si>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</si>
  <si>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</si>
  <si>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</si>
  <si>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</si>
  <si>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</si>
  <si>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</si>
  <si>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</si>
  <si>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</si>
  <si>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</si>
  <si>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</si>
  <si>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</si>
  <si>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</si>
  <si>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</si>
  <si>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</si>
  <si>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</si>
  <si>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</si>
  <si>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</si>
  <si>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</si>
  <si>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</si>
  <si>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</si>
  <si>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</si>
  <si>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</si>
  <si>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</si>
  <si>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</si>
  <si>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</si>
  <si>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</si>
  <si>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</si>
  <si>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</si>
  <si>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План на 2020 год в соответствии со сводной бюджетной росписью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</si>
  <si>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</si>
  <si>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</si>
  <si>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</si>
  <si>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</si>
  <si>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</si>
  <si>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</si>
  <si>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</si>
  <si>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</si>
  <si>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</si>
  <si>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</si>
  <si>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</si>
  <si>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</si>
  <si>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</si>
  <si>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</si>
  <si>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</si>
  <si>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</si>
  <si>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</si>
  <si>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</si>
  <si>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</si>
  <si>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</si>
  <si>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</si>
  <si>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</si>
  <si>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</si>
  <si>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</si>
  <si>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</si>
  <si>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</si>
  <si>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</si>
  <si>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</si>
  <si>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</si>
  <si>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</si>
  <si>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</si>
  <si>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>Информация об исполнении муниципальных программ и подпрограмм городского округа г. Саянск на 01.09.2020г.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</si>
  <si>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01.09.2020г. 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</si>
</sst>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5"/>
  <sheetViews>
    <sheetView showGridLines="0" tabSelected="1" zoomScaleNormal="100" zoomScaleSheetLayoutView="130" workbookViewId="0">
      <selection activeCell="D55" sqref="D55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7" customWidth="1"/>
    <col min="4" max="5" width="8.88671875" style="27" customWidth="1"/>
    <col min="6" max="16384" width="9.109375" style="7"/>
  </cols>
  <sheetData>
    <row r="1" spans="1:5" ht="45.7" customHeight="1">
      <c r="A1" s="29" t="s">
        <v>91</v>
      </c>
      <c r="B1" s="29"/>
      <c r="C1" s="29"/>
      <c r="D1" s="29"/>
      <c r="E1" s="29"/>
    </row>
    <row r="2" spans="1:5" ht="14.4">
      <c r="B2" s="30"/>
      <c r="C2" s="30"/>
      <c r="D2" s="30"/>
      <c r="E2" s="30"/>
    </row>
    <row r="3" spans="1:5" ht="12.7" customHeight="1">
      <c r="B3" s="30"/>
      <c r="C3" s="30"/>
      <c r="D3" s="30"/>
      <c r="E3" s="30"/>
    </row>
    <row r="4" spans="1:5" ht="14.4">
      <c r="C4" s="21"/>
      <c r="D4" s="21"/>
      <c r="E4" s="9" t="s">
        <v>0</v>
      </c>
    </row>
    <row r="5" spans="1:5" ht="57.6">
      <c r="A5" s="1" t="s">
        <v>1</v>
      </c>
      <c r="B5" s="1" t="s">
        <v>2</v>
      </c>
      <c r="C5" s="2" t="s">
        <v>59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73</v>
      </c>
      <c r="C6" s="4">
        <f>C7+C8+C9+C10</f>
        <v>1117792</v>
      </c>
      <c r="D6" s="4">
        <f>D7+D8+D9+D10</f>
        <v>511884</v>
      </c>
      <c r="E6" s="4">
        <f>D6/C6*100</f>
        <v>45.79420858263434</v>
      </c>
    </row>
    <row r="7" spans="1:5" ht="28.8" outlineLevel="1">
      <c r="A7" s="5" t="s">
        <v>5</v>
      </c>
      <c r="B7" s="6" t="s">
        <v>74</v>
      </c>
      <c r="C7" s="2">
        <v>410731</v>
      </c>
      <c r="D7" s="2">
        <v>229606</v>
      </c>
      <c r="E7" s="2">
        <f>D7/C7*100</f>
        <v>55.90179460522824</v>
      </c>
    </row>
    <row r="8" spans="1:5" ht="28.8" outlineLevel="1">
      <c r="A8" s="5" t="s">
        <v>6</v>
      </c>
      <c r="B8" s="6" t="s">
        <v>75</v>
      </c>
      <c r="C8" s="2">
        <v>659557</v>
      </c>
      <c r="D8" s="2">
        <v>256225</v>
      </c>
      <c r="E8" s="2">
        <f>D8/C8*100</f>
        <v>38.848044975642743</v>
      </c>
    </row>
    <row r="9" spans="1:5" ht="28.8" outlineLevel="1">
      <c r="A9" s="5" t="s">
        <v>7</v>
      </c>
      <c r="B9" s="6" t="s">
        <v>76</v>
      </c>
      <c r="C9" s="2">
        <v>29396</v>
      </c>
      <c r="D9" s="2">
        <v>15018</v>
      </c>
      <c r="E9" s="2">
        <f t="shared" ref="E9:E10" si="0">D9/C9*100</f>
        <v>51.088583480745676</v>
      </c>
    </row>
    <row r="10" spans="1:5" ht="43.2" outlineLevel="1">
      <c r="A10" s="5" t="s">
        <v>15</v>
      </c>
      <c r="B10" s="6" t="s">
        <v>72</v>
      </c>
      <c r="C10" s="2">
        <v>18108</v>
      </c>
      <c r="D10" s="2">
        <v>11035</v>
      </c>
      <c r="E10" s="2">
        <f t="shared" si="0"/>
        <v>60.93991605920035</v>
      </c>
    </row>
    <row r="11" spans="1:5" s="13" customFormat="1" ht="28.8">
      <c r="A11" s="11" t="s">
        <v>8</v>
      </c>
      <c r="B11" s="12" t="s">
        <v>77</v>
      </c>
      <c r="C11" s="4">
        <f>C12+C13+C14</f>
        <v>117107</v>
      </c>
      <c r="D11" s="4">
        <f>D12+D13+D14</f>
        <v>68237</v>
      </c>
      <c r="E11" s="4">
        <f>D11/C11*100</f>
        <v>58.268933539412672</v>
      </c>
    </row>
    <row r="12" spans="1:5" ht="14.4" outlineLevel="1">
      <c r="A12" s="5" t="s">
        <v>9</v>
      </c>
      <c r="B12" s="6" t="s">
        <v>60</v>
      </c>
      <c r="C12" s="2">
        <v>78875</v>
      </c>
      <c r="D12" s="2">
        <v>48054</v>
      </c>
      <c r="E12" s="2">
        <f>D12/C12*100</f>
        <v>60.924247226624409</v>
      </c>
    </row>
    <row r="13" spans="1:5" ht="14.4" outlineLevel="1">
      <c r="A13" s="5" t="s">
        <v>10</v>
      </c>
      <c r="B13" s="6" t="s">
        <v>61</v>
      </c>
      <c r="C13" s="2">
        <v>35242</v>
      </c>
      <c r="D13" s="2">
        <v>18435</v>
      </c>
      <c r="E13" s="2">
        <f t="shared" ref="E13:E16" si="1">D13/C13*100</f>
        <v>52.30974405538845</v>
      </c>
    </row>
    <row r="14" spans="1:5" ht="28.8" outlineLevel="1">
      <c r="A14" s="5" t="s">
        <v>11</v>
      </c>
      <c r="B14" s="6" t="s">
        <v>62</v>
      </c>
      <c r="C14" s="2">
        <v>2990</v>
      </c>
      <c r="D14" s="2">
        <v>1748</v>
      </c>
      <c r="E14" s="2">
        <f t="shared" si="1"/>
        <v>58.461538461538467</v>
      </c>
    </row>
    <row r="15" spans="1:5" ht="28.8" outlineLevel="1">
      <c r="A15" s="11" t="s">
        <v>12</v>
      </c>
      <c r="B15" s="12" t="s">
        <v>78</v>
      </c>
      <c r="C15" s="4">
        <f>C16</f>
        <v>41422</v>
      </c>
      <c r="D15" s="4">
        <f>D16</f>
        <v>26200</v>
      </c>
      <c r="E15" s="4">
        <f>D15/C15*100</f>
        <v>63.251412292984398</v>
      </c>
    </row>
    <row r="16" spans="1:5" ht="28.8" outlineLevel="1">
      <c r="A16" s="5" t="s">
        <v>13</v>
      </c>
      <c r="B16" s="6" t="s">
        <v>16</v>
      </c>
      <c r="C16" s="2">
        <v>41422</v>
      </c>
      <c r="D16" s="2">
        <v>26200</v>
      </c>
      <c r="E16" s="2">
        <f t="shared" si="1"/>
        <v>63.251412292984398</v>
      </c>
    </row>
    <row r="17" spans="1:5" ht="28.8" outlineLevel="1">
      <c r="A17" s="11" t="s">
        <v>14</v>
      </c>
      <c r="B17" s="12" t="s">
        <v>79</v>
      </c>
      <c r="C17" s="4">
        <v>31496</v>
      </c>
      <c r="D17" s="4">
        <v>23337</v>
      </c>
      <c r="E17" s="4">
        <f>D17/C17*100</f>
        <v>74.095123190246383</v>
      </c>
    </row>
    <row r="18" spans="1:5" s="13" customFormat="1" ht="28.8">
      <c r="A18" s="11" t="s">
        <v>17</v>
      </c>
      <c r="B18" s="12" t="s">
        <v>80</v>
      </c>
      <c r="C18" s="4">
        <v>155692</v>
      </c>
      <c r="D18" s="4">
        <v>104431</v>
      </c>
      <c r="E18" s="4">
        <f>D18/C18*100</f>
        <v>67.075379595611849</v>
      </c>
    </row>
    <row r="19" spans="1:5" ht="28.8" outlineLevel="1">
      <c r="A19" s="11" t="s">
        <v>18</v>
      </c>
      <c r="B19" s="12" t="s">
        <v>81</v>
      </c>
      <c r="C19" s="4">
        <v>1426</v>
      </c>
      <c r="D19" s="4">
        <v>0</v>
      </c>
      <c r="E19" s="4">
        <f>D19/C19*100</f>
        <v>0</v>
      </c>
    </row>
    <row r="20" spans="1:5" ht="43.2" outlineLevel="1">
      <c r="A20" s="11" t="s">
        <v>19</v>
      </c>
      <c r="B20" s="12" t="s">
        <v>85</v>
      </c>
      <c r="C20" s="4">
        <f>C21+C22+C23</f>
        <v>768</v>
      </c>
      <c r="D20" s="4">
        <f>D21+D22+D23</f>
        <v>668</v>
      </c>
      <c r="E20" s="4">
        <f>D20/C20*100</f>
        <v>86.979166666666657</v>
      </c>
    </row>
    <row r="21" spans="1:5" ht="57.6" outlineLevel="1">
      <c r="A21" s="5" t="s">
        <v>20</v>
      </c>
      <c r="B21" s="6" t="s">
        <v>82</v>
      </c>
      <c r="C21" s="2">
        <v>53</v>
      </c>
      <c r="D21" s="2">
        <v>0</v>
      </c>
      <c r="E21" s="2">
        <f t="shared" ref="E21:E24" si="2">D21/C21*100</f>
        <v>0</v>
      </c>
    </row>
    <row r="22" spans="1:5" ht="43.2" outlineLevel="1">
      <c r="A22" s="5" t="s">
        <v>38</v>
      </c>
      <c r="B22" s="6" t="s">
        <v>83</v>
      </c>
      <c r="C22" s="2">
        <v>15</v>
      </c>
      <c r="D22" s="2">
        <v>0</v>
      </c>
      <c r="E22" s="2">
        <f t="shared" si="2"/>
        <v>0</v>
      </c>
    </row>
    <row r="23" spans="1:5" ht="28.8" outlineLevel="1">
      <c r="A23" s="5" t="s">
        <v>42</v>
      </c>
      <c r="B23" s="6" t="s">
        <v>84</v>
      </c>
      <c r="C23" s="2">
        <v>700</v>
      </c>
      <c r="D23" s="2">
        <v>668</v>
      </c>
      <c r="E23" s="2">
        <f t="shared" si="2"/>
        <v>95.428571428571431</v>
      </c>
    </row>
    <row r="24" spans="1:5" ht="57.6" outlineLevel="1">
      <c r="A24" s="11" t="s">
        <v>63</v>
      </c>
      <c r="B24" s="12" t="s">
        <v>64</v>
      </c>
      <c r="C24" s="4">
        <v>2</v>
      </c>
      <c r="D24" s="4">
        <v>0</v>
      </c>
      <c r="E24" s="4">
        <f t="shared" si="2"/>
        <v>0</v>
      </c>
    </row>
    <row r="25" spans="1:5" ht="43.2" outlineLevel="1">
      <c r="A25" s="11" t="s">
        <v>21</v>
      </c>
      <c r="B25" s="12" t="s">
        <v>86</v>
      </c>
      <c r="C25" s="4">
        <v>40</v>
      </c>
      <c r="D25" s="4">
        <v>0</v>
      </c>
      <c r="E25" s="4">
        <f>D25/C25*100</f>
        <v>0</v>
      </c>
    </row>
    <row r="26" spans="1:5" s="13" customFormat="1" ht="28.8">
      <c r="A26" s="11" t="s">
        <v>22</v>
      </c>
      <c r="B26" s="12" t="s">
        <v>87</v>
      </c>
      <c r="C26" s="4">
        <v>42260</v>
      </c>
      <c r="D26" s="4">
        <v>26471</v>
      </c>
      <c r="E26" s="4">
        <f>D26/C26*100</f>
        <v>62.638428774254621</v>
      </c>
    </row>
    <row r="27" spans="1:5" s="13" customFormat="1" ht="57.6">
      <c r="A27" s="22" t="s">
        <v>65</v>
      </c>
      <c r="B27" s="12" t="s">
        <v>66</v>
      </c>
      <c r="C27" s="24">
        <v>21</v>
      </c>
      <c r="D27" s="24">
        <v>19</v>
      </c>
      <c r="E27" s="4">
        <f>D27/C27*100</f>
        <v>90.476190476190482</v>
      </c>
    </row>
    <row r="28" spans="1:5" ht="43.2" outlineLevel="1">
      <c r="A28" s="22" t="s">
        <v>41</v>
      </c>
      <c r="B28" s="23" t="s">
        <v>88</v>
      </c>
      <c r="C28" s="24">
        <v>62443</v>
      </c>
      <c r="D28" s="24">
        <v>34325</v>
      </c>
      <c r="E28" s="4">
        <f>D28/C28*100</f>
        <v>54.970132761078105</v>
      </c>
    </row>
    <row r="29" spans="1:5" ht="43.2" hidden="1" outlineLevel="1">
      <c r="A29" s="15" t="s">
        <v>32</v>
      </c>
      <c r="B29" s="6" t="s">
        <v>39</v>
      </c>
      <c r="C29" s="25">
        <v>0</v>
      </c>
      <c r="D29" s="25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5"/>
      <c r="D30" s="25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90</v>
      </c>
      <c r="C32" s="4">
        <f>C33+C34+C35</f>
        <v>90930</v>
      </c>
      <c r="D32" s="4">
        <f>D33+D34+D35</f>
        <v>44490</v>
      </c>
      <c r="E32" s="4">
        <f>D32/C32*100</f>
        <v>48.927746618277794</v>
      </c>
    </row>
    <row r="33" spans="1:5" ht="43.2" outlineLevel="1">
      <c r="A33" s="5" t="s">
        <v>48</v>
      </c>
      <c r="B33" s="6" t="s">
        <v>23</v>
      </c>
      <c r="C33" s="2">
        <v>59346</v>
      </c>
      <c r="D33" s="2">
        <v>25547</v>
      </c>
      <c r="E33" s="2">
        <f t="shared" si="3"/>
        <v>43.047551646277761</v>
      </c>
    </row>
    <row r="34" spans="1:5" ht="28.8" outlineLevel="1">
      <c r="A34" s="5" t="s">
        <v>49</v>
      </c>
      <c r="B34" s="6" t="s">
        <v>89</v>
      </c>
      <c r="C34" s="2">
        <v>654</v>
      </c>
      <c r="D34" s="2">
        <v>448</v>
      </c>
      <c r="E34" s="2">
        <f t="shared" si="3"/>
        <v>68.50152905198776</v>
      </c>
    </row>
    <row r="35" spans="1:5" ht="28.8" outlineLevel="1">
      <c r="A35" s="5" t="s">
        <v>50</v>
      </c>
      <c r="B35" s="6" t="s">
        <v>24</v>
      </c>
      <c r="C35" s="2">
        <v>30930</v>
      </c>
      <c r="D35" s="2">
        <v>18495</v>
      </c>
      <c r="E35" s="2">
        <f t="shared" si="3"/>
        <v>59.796314258001935</v>
      </c>
    </row>
    <row r="36" spans="1:5" ht="43.2" outlineLevel="1">
      <c r="A36" s="11" t="s">
        <v>51</v>
      </c>
      <c r="B36" s="12" t="s">
        <v>57</v>
      </c>
      <c r="C36" s="4">
        <v>45214</v>
      </c>
      <c r="D36" s="4">
        <v>45214</v>
      </c>
      <c r="E36" s="4">
        <f t="shared" si="3"/>
        <v>100</v>
      </c>
    </row>
    <row r="37" spans="1:5" ht="28.8" outlineLevel="1">
      <c r="A37" s="11" t="s">
        <v>52</v>
      </c>
      <c r="B37" s="12" t="s">
        <v>58</v>
      </c>
      <c r="C37" s="4">
        <v>114017</v>
      </c>
      <c r="D37" s="4">
        <v>87143</v>
      </c>
      <c r="E37" s="4">
        <f t="shared" si="3"/>
        <v>76.429830639290628</v>
      </c>
    </row>
    <row r="38" spans="1:5" ht="28.8" outlineLevel="1">
      <c r="A38" s="11" t="s">
        <v>67</v>
      </c>
      <c r="B38" s="12" t="s">
        <v>68</v>
      </c>
      <c r="C38" s="4">
        <v>706</v>
      </c>
      <c r="D38" s="4">
        <v>270</v>
      </c>
      <c r="E38" s="4">
        <f t="shared" si="3"/>
        <v>38.243626062322946</v>
      </c>
    </row>
    <row r="39" spans="1:5" ht="28.8" outlineLevel="1">
      <c r="A39" s="11" t="s">
        <v>69</v>
      </c>
      <c r="B39" s="12" t="s">
        <v>70</v>
      </c>
      <c r="C39" s="4">
        <v>1052</v>
      </c>
      <c r="D39" s="4">
        <v>783</v>
      </c>
      <c r="E39" s="4">
        <f t="shared" si="3"/>
        <v>74.429657794676814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1822388</v>
      </c>
      <c r="D40" s="4">
        <f>D6+D11+D15+D17+D18+D19+D20+D25+D26+D28+D32+D36+D37+D24+D27+D38+D39</f>
        <v>973472</v>
      </c>
      <c r="E40" s="4">
        <f>D40/C40*100</f>
        <v>53.417384223337727</v>
      </c>
    </row>
    <row r="41" spans="1:5" ht="14.4" outlineLevel="1">
      <c r="A41" s="5"/>
      <c r="B41" s="6" t="s">
        <v>27</v>
      </c>
      <c r="C41" s="2">
        <v>605972</v>
      </c>
      <c r="D41" s="2">
        <v>342465</v>
      </c>
      <c r="E41" s="2">
        <f>D41/C41*100</f>
        <v>56.514987491171212</v>
      </c>
    </row>
    <row r="42" spans="1:5" ht="41.95" customHeight="1" outlineLevel="1">
      <c r="A42" s="19"/>
      <c r="B42" s="19"/>
      <c r="C42" s="26"/>
      <c r="D42" s="26"/>
      <c r="E42" s="26"/>
    </row>
    <row r="75" spans="1:1" ht="12.7" customHeight="1">
      <c r="A75" s="20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2"/>
  <sheetViews>
    <sheetView showGridLines="0" topLeftCell="A49" zoomScaleNormal="100" zoomScaleSheetLayoutView="70" workbookViewId="0">
      <selection activeCell="A52" sqref="A52:XFD149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29" t="s">
        <v>92</v>
      </c>
      <c r="B1" s="29"/>
      <c r="C1" s="29"/>
      <c r="D1" s="29"/>
      <c r="E1" s="29"/>
    </row>
    <row r="2" spans="1:6" ht="14.4">
      <c r="B2" s="30"/>
      <c r="C2" s="30"/>
      <c r="D2" s="30"/>
      <c r="E2" s="30"/>
    </row>
    <row r="3" spans="1:6" ht="12.7" customHeight="1">
      <c r="B3" s="30"/>
      <c r="C3" s="30"/>
      <c r="D3" s="30"/>
      <c r="E3" s="30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59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1117792</v>
      </c>
      <c r="D6" s="3">
        <f>D7</f>
        <v>511884</v>
      </c>
      <c r="E6" s="3">
        <f>D6/C6*100</f>
        <v>45.79420858263434</v>
      </c>
    </row>
    <row r="7" spans="1:6" s="13" customFormat="1" ht="28.8">
      <c r="A7" s="11">
        <v>1</v>
      </c>
      <c r="B7" s="12" t="s">
        <v>73</v>
      </c>
      <c r="C7" s="4">
        <f>SUM(C8:C11)</f>
        <v>1117792</v>
      </c>
      <c r="D7" s="4">
        <f>SUM(D8:D11)</f>
        <v>511884</v>
      </c>
      <c r="E7" s="4">
        <f>D7/C7*100</f>
        <v>45.79420858263434</v>
      </c>
    </row>
    <row r="8" spans="1:6" ht="28.8" outlineLevel="1">
      <c r="A8" s="5" t="s">
        <v>5</v>
      </c>
      <c r="B8" s="6" t="s">
        <v>74</v>
      </c>
      <c r="C8" s="2">
        <f>'Бюджет (2)'!C7</f>
        <v>410731</v>
      </c>
      <c r="D8" s="2">
        <f>'Бюджет (2)'!D7</f>
        <v>229606</v>
      </c>
      <c r="E8" s="2">
        <f>D8/C8*100</f>
        <v>55.90179460522824</v>
      </c>
    </row>
    <row r="9" spans="1:6" ht="14.4" outlineLevel="1">
      <c r="A9" s="5" t="s">
        <v>6</v>
      </c>
      <c r="B9" s="6" t="s">
        <v>75</v>
      </c>
      <c r="C9" s="2">
        <f>'Бюджет (2)'!C8</f>
        <v>659557</v>
      </c>
      <c r="D9" s="2">
        <f>'Бюджет (2)'!D8</f>
        <v>256225</v>
      </c>
      <c r="E9" s="2">
        <f t="shared" ref="E9:E11" si="0">D9/C9*100</f>
        <v>38.848044975642743</v>
      </c>
    </row>
    <row r="10" spans="1:6" ht="28.8" outlineLevel="1">
      <c r="A10" s="5" t="s">
        <v>7</v>
      </c>
      <c r="B10" s="6" t="s">
        <v>76</v>
      </c>
      <c r="C10" s="2">
        <f>'Бюджет (2)'!C9</f>
        <v>29396</v>
      </c>
      <c r="D10" s="2">
        <f>'Бюджет (2)'!D9</f>
        <v>15018</v>
      </c>
      <c r="E10" s="2">
        <f t="shared" si="0"/>
        <v>51.088583480745676</v>
      </c>
    </row>
    <row r="11" spans="1:6" ht="28.8" outlineLevel="1">
      <c r="A11" s="5" t="s">
        <v>15</v>
      </c>
      <c r="B11" s="6" t="s">
        <v>72</v>
      </c>
      <c r="C11" s="2">
        <f>'Бюджет (2)'!C10</f>
        <v>18108</v>
      </c>
      <c r="D11" s="2">
        <f>'Бюджет (2)'!D10</f>
        <v>11035</v>
      </c>
      <c r="E11" s="2">
        <f t="shared" si="0"/>
        <v>60.93991605920035</v>
      </c>
    </row>
    <row r="12" spans="1:6" ht="28.8" outlineLevel="1">
      <c r="A12" s="5"/>
      <c r="B12" s="10" t="s">
        <v>29</v>
      </c>
      <c r="C12" s="3">
        <f>C13</f>
        <v>117107</v>
      </c>
      <c r="D12" s="3">
        <f>D13</f>
        <v>68237</v>
      </c>
      <c r="E12" s="3">
        <f>D12/C12*100</f>
        <v>58.268933539412672</v>
      </c>
    </row>
    <row r="13" spans="1:6" s="13" customFormat="1" ht="28.8">
      <c r="A13" s="11" t="s">
        <v>8</v>
      </c>
      <c r="B13" s="12" t="s">
        <v>77</v>
      </c>
      <c r="C13" s="4">
        <f>SUM(C14:C16)</f>
        <v>117107</v>
      </c>
      <c r="D13" s="4">
        <f>SUM(D14:D16)</f>
        <v>68237</v>
      </c>
      <c r="E13" s="4">
        <f>D13/C13*100</f>
        <v>58.268933539412672</v>
      </c>
    </row>
    <row r="14" spans="1:6" ht="14.4" outlineLevel="1">
      <c r="A14" s="5" t="s">
        <v>9</v>
      </c>
      <c r="B14" s="6" t="s">
        <v>60</v>
      </c>
      <c r="C14" s="2">
        <f>'Бюджет (2)'!C12</f>
        <v>78875</v>
      </c>
      <c r="D14" s="2">
        <f>'Бюджет (2)'!D12</f>
        <v>48054</v>
      </c>
      <c r="E14" s="2">
        <f t="shared" ref="E14:E18" si="1">D14/C14*100</f>
        <v>60.924247226624409</v>
      </c>
    </row>
    <row r="15" spans="1:6" ht="14.4" outlineLevel="1">
      <c r="A15" s="5" t="s">
        <v>10</v>
      </c>
      <c r="B15" s="6" t="s">
        <v>61</v>
      </c>
      <c r="C15" s="2">
        <f>'Бюджет (2)'!C13</f>
        <v>35242</v>
      </c>
      <c r="D15" s="2">
        <f>'Бюджет (2)'!D13</f>
        <v>18435</v>
      </c>
      <c r="E15" s="2">
        <f t="shared" si="1"/>
        <v>52.30974405538845</v>
      </c>
    </row>
    <row r="16" spans="1:6" ht="28.8" outlineLevel="1">
      <c r="A16" s="5" t="s">
        <v>11</v>
      </c>
      <c r="B16" s="6" t="s">
        <v>62</v>
      </c>
      <c r="C16" s="2">
        <f>'Бюджет (2)'!C14</f>
        <v>2990</v>
      </c>
      <c r="D16" s="2">
        <f>'Бюджет (2)'!D14</f>
        <v>1748</v>
      </c>
      <c r="E16" s="2">
        <f t="shared" si="1"/>
        <v>58.461538461538467</v>
      </c>
    </row>
    <row r="17" spans="1:5" ht="28.8" outlineLevel="1">
      <c r="A17" s="5"/>
      <c r="B17" s="10" t="s">
        <v>28</v>
      </c>
      <c r="C17" s="2">
        <f>C21</f>
        <v>11801</v>
      </c>
      <c r="D17" s="2">
        <f>D21</f>
        <v>6058</v>
      </c>
      <c r="E17" s="2">
        <f t="shared" si="1"/>
        <v>51.334632658249305</v>
      </c>
    </row>
    <row r="18" spans="1:5" ht="14.4" outlineLevel="1">
      <c r="A18" s="5"/>
      <c r="B18" s="10" t="s">
        <v>71</v>
      </c>
      <c r="C18" s="2">
        <f>C22+C24+C25+C26+C27+C31+C32+C35+C48+C49+C41</f>
        <v>311754</v>
      </c>
      <c r="D18" s="2">
        <f>D22+D24+D25+D26+D27+D31+D32+D35+D48+D49+D41</f>
        <v>194140</v>
      </c>
      <c r="E18" s="2">
        <f t="shared" si="1"/>
        <v>62.27345920180656</v>
      </c>
    </row>
    <row r="19" spans="1:5" ht="28.8" outlineLevel="1">
      <c r="A19" s="11" t="s">
        <v>12</v>
      </c>
      <c r="B19" s="12" t="s">
        <v>78</v>
      </c>
      <c r="C19" s="4">
        <f>C20</f>
        <v>41422</v>
      </c>
      <c r="D19" s="4">
        <f>D20</f>
        <v>26200</v>
      </c>
      <c r="E19" s="14">
        <f t="shared" ref="E19:E25" si="2">D19/C19*100</f>
        <v>63.251412292984398</v>
      </c>
    </row>
    <row r="20" spans="1:5" ht="25.55" customHeight="1" outlineLevel="1">
      <c r="A20" s="5" t="s">
        <v>13</v>
      </c>
      <c r="B20" s="6" t="s">
        <v>16</v>
      </c>
      <c r="C20" s="28">
        <f>C21+C22+C23</f>
        <v>41422</v>
      </c>
      <c r="D20" s="28">
        <f>D21+D22+D23</f>
        <v>26200</v>
      </c>
      <c r="E20" s="2">
        <f t="shared" si="2"/>
        <v>63.251412292984398</v>
      </c>
    </row>
    <row r="21" spans="1:5" ht="31.3" customHeight="1" outlineLevel="1">
      <c r="A21" s="5" t="s">
        <v>34</v>
      </c>
      <c r="B21" s="6" t="s">
        <v>36</v>
      </c>
      <c r="C21" s="28">
        <v>11801</v>
      </c>
      <c r="D21" s="28">
        <v>6058</v>
      </c>
      <c r="E21" s="2">
        <f t="shared" si="2"/>
        <v>51.334632658249305</v>
      </c>
    </row>
    <row r="22" spans="1:5" ht="31.95" customHeight="1" outlineLevel="1">
      <c r="A22" s="5" t="s">
        <v>35</v>
      </c>
      <c r="B22" s="6" t="s">
        <v>37</v>
      </c>
      <c r="C22" s="28">
        <v>29621</v>
      </c>
      <c r="D22" s="28">
        <v>20142</v>
      </c>
      <c r="E22" s="2">
        <f t="shared" si="2"/>
        <v>67.999054724688563</v>
      </c>
    </row>
    <row r="23" spans="1:5" ht="31.95" hidden="1" customHeight="1" outlineLevel="1">
      <c r="A23" s="5" t="s">
        <v>43</v>
      </c>
      <c r="B23" s="6" t="s">
        <v>44</v>
      </c>
      <c r="C23" s="28"/>
      <c r="D23" s="28"/>
      <c r="E23" s="2" t="e">
        <f t="shared" si="2"/>
        <v>#DIV/0!</v>
      </c>
    </row>
    <row r="24" spans="1:5" ht="28.8" outlineLevel="1">
      <c r="A24" s="11" t="s">
        <v>14</v>
      </c>
      <c r="B24" s="12" t="s">
        <v>79</v>
      </c>
      <c r="C24" s="4">
        <f>'Бюджет (2)'!C17</f>
        <v>31496</v>
      </c>
      <c r="D24" s="4">
        <f>'Бюджет (2)'!D17</f>
        <v>23337</v>
      </c>
      <c r="E24" s="4">
        <f t="shared" si="2"/>
        <v>74.095123190246383</v>
      </c>
    </row>
    <row r="25" spans="1:5" s="13" customFormat="1" ht="28.8">
      <c r="A25" s="11" t="s">
        <v>17</v>
      </c>
      <c r="B25" s="12" t="s">
        <v>80</v>
      </c>
      <c r="C25" s="4">
        <f>'Бюджет (2)'!C18</f>
        <v>155692</v>
      </c>
      <c r="D25" s="4">
        <f>'Бюджет (2)'!D18</f>
        <v>104431</v>
      </c>
      <c r="E25" s="4">
        <f t="shared" si="2"/>
        <v>67.075379595611849</v>
      </c>
    </row>
    <row r="26" spans="1:5" ht="28.8" outlineLevel="1">
      <c r="A26" s="11" t="s">
        <v>18</v>
      </c>
      <c r="B26" s="12" t="s">
        <v>81</v>
      </c>
      <c r="C26" s="4">
        <f>'Бюджет (2)'!C19</f>
        <v>1426</v>
      </c>
      <c r="D26" s="4">
        <f>'Бюджет (2)'!D19</f>
        <v>0</v>
      </c>
      <c r="E26" s="4">
        <f t="shared" ref="E26:E31" si="3">D26/C26*100</f>
        <v>0</v>
      </c>
    </row>
    <row r="27" spans="1:5" ht="28.8" outlineLevel="1">
      <c r="A27" s="11" t="s">
        <v>19</v>
      </c>
      <c r="B27" s="12" t="s">
        <v>85</v>
      </c>
      <c r="C27" s="4">
        <f>C28+C30+C29</f>
        <v>768</v>
      </c>
      <c r="D27" s="4">
        <f>D28+D30+D29</f>
        <v>668</v>
      </c>
      <c r="E27" s="4">
        <f t="shared" si="3"/>
        <v>86.979166666666657</v>
      </c>
    </row>
    <row r="28" spans="1:5" ht="43.2" outlineLevel="1">
      <c r="A28" s="5" t="s">
        <v>20</v>
      </c>
      <c r="B28" s="6" t="s">
        <v>82</v>
      </c>
      <c r="C28" s="2">
        <f>'Бюджет (2)'!C21</f>
        <v>53</v>
      </c>
      <c r="D28" s="2">
        <f>'Бюджет (2)'!D21</f>
        <v>0</v>
      </c>
      <c r="E28" s="2">
        <f t="shared" si="3"/>
        <v>0</v>
      </c>
    </row>
    <row r="29" spans="1:5" ht="28.8" outlineLevel="1">
      <c r="A29" s="5" t="s">
        <v>38</v>
      </c>
      <c r="B29" s="6" t="s">
        <v>83</v>
      </c>
      <c r="C29" s="2">
        <f>'Бюджет (2)'!C22</f>
        <v>15</v>
      </c>
      <c r="D29" s="2">
        <f>'Бюджет (2)'!D22</f>
        <v>0</v>
      </c>
      <c r="E29" s="2">
        <f t="shared" si="3"/>
        <v>0</v>
      </c>
    </row>
    <row r="30" spans="1:5" ht="28.8" outlineLevel="1">
      <c r="A30" s="5" t="s">
        <v>42</v>
      </c>
      <c r="B30" s="6" t="s">
        <v>84</v>
      </c>
      <c r="C30" s="2">
        <f>'Бюджет (2)'!C23</f>
        <v>700</v>
      </c>
      <c r="D30" s="2">
        <f>'Бюджет (2)'!D23</f>
        <v>668</v>
      </c>
      <c r="E30" s="2">
        <f t="shared" si="3"/>
        <v>95.428571428571431</v>
      </c>
    </row>
    <row r="31" spans="1:5" ht="43.2" outlineLevel="1">
      <c r="A31" s="11" t="s">
        <v>63</v>
      </c>
      <c r="B31" s="12" t="s">
        <v>64</v>
      </c>
      <c r="C31" s="4">
        <f>'Бюджет (2)'!C24</f>
        <v>2</v>
      </c>
      <c r="D31" s="4">
        <f>'Бюджет (2)'!D24</f>
        <v>0</v>
      </c>
      <c r="E31" s="4">
        <f t="shared" si="3"/>
        <v>0</v>
      </c>
    </row>
    <row r="32" spans="1:5" ht="43.2" outlineLevel="1">
      <c r="A32" s="11" t="s">
        <v>21</v>
      </c>
      <c r="B32" s="12" t="s">
        <v>86</v>
      </c>
      <c r="C32" s="4">
        <f>'Бюджет (2)'!C25</f>
        <v>40</v>
      </c>
      <c r="D32" s="4">
        <f>'Бюджет (2)'!D25</f>
        <v>0</v>
      </c>
      <c r="E32" s="4">
        <f t="shared" ref="E32:E50" si="4">D32/C32*100</f>
        <v>0</v>
      </c>
    </row>
    <row r="33" spans="1:5" ht="28.8" outlineLevel="1">
      <c r="A33" s="11"/>
      <c r="B33" s="10" t="s">
        <v>30</v>
      </c>
      <c r="C33" s="3">
        <f>C34</f>
        <v>42260</v>
      </c>
      <c r="D33" s="3">
        <f>D34</f>
        <v>26471</v>
      </c>
      <c r="E33" s="3">
        <f t="shared" si="4"/>
        <v>62.638428774254621</v>
      </c>
    </row>
    <row r="34" spans="1:5" s="13" customFormat="1" ht="28.8">
      <c r="A34" s="11" t="s">
        <v>22</v>
      </c>
      <c r="B34" s="12" t="s">
        <v>87</v>
      </c>
      <c r="C34" s="4">
        <f>'Бюджет (2)'!C26</f>
        <v>42260</v>
      </c>
      <c r="D34" s="4">
        <f>'Бюджет (2)'!D26</f>
        <v>26471</v>
      </c>
      <c r="E34" s="4">
        <f t="shared" si="4"/>
        <v>62.638428774254621</v>
      </c>
    </row>
    <row r="35" spans="1:5" ht="57.6" outlineLevel="1">
      <c r="A35" s="22" t="s">
        <v>65</v>
      </c>
      <c r="B35" s="12" t="s">
        <v>66</v>
      </c>
      <c r="C35" s="4">
        <f>'Бюджет (2)'!C27</f>
        <v>21</v>
      </c>
      <c r="D35" s="4">
        <f>'Бюджет (2)'!D27</f>
        <v>19</v>
      </c>
      <c r="E35" s="4">
        <f t="shared" si="4"/>
        <v>90.476190476190482</v>
      </c>
    </row>
    <row r="36" spans="1:5" ht="28.8" outlineLevel="1">
      <c r="A36" s="22"/>
      <c r="B36" s="10" t="s">
        <v>31</v>
      </c>
      <c r="C36" s="3">
        <f>C37</f>
        <v>62443</v>
      </c>
      <c r="D36" s="3">
        <f>D37</f>
        <v>34325</v>
      </c>
      <c r="E36" s="3">
        <f t="shared" si="4"/>
        <v>54.970132761078105</v>
      </c>
    </row>
    <row r="37" spans="1:5" ht="43.2" outlineLevel="1">
      <c r="A37" s="11" t="s">
        <v>41</v>
      </c>
      <c r="B37" s="23" t="s">
        <v>88</v>
      </c>
      <c r="C37" s="4">
        <f>'Бюджет (2)'!C28</f>
        <v>62443</v>
      </c>
      <c r="D37" s="4">
        <f>'Бюджет (2)'!D28</f>
        <v>34325</v>
      </c>
      <c r="E37" s="4">
        <f t="shared" si="4"/>
        <v>54.970132761078105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3.2" outlineLevel="1">
      <c r="A41" s="11" t="s">
        <v>54</v>
      </c>
      <c r="B41" s="12" t="s">
        <v>90</v>
      </c>
      <c r="C41" s="4">
        <f>C42+C43+C44</f>
        <v>90930</v>
      </c>
      <c r="D41" s="4">
        <f>D42+D43+D44</f>
        <v>44490</v>
      </c>
      <c r="E41" s="4">
        <f t="shared" si="4"/>
        <v>48.927746618277794</v>
      </c>
    </row>
    <row r="42" spans="1:5" ht="43.2" outlineLevel="1">
      <c r="A42" s="5" t="s">
        <v>48</v>
      </c>
      <c r="B42" s="6" t="s">
        <v>23</v>
      </c>
      <c r="C42" s="2">
        <f>'Бюджет (2)'!C33</f>
        <v>59346</v>
      </c>
      <c r="D42" s="2">
        <f>'Бюджет (2)'!D33</f>
        <v>25547</v>
      </c>
      <c r="E42" s="2">
        <f t="shared" si="4"/>
        <v>43.047551646277761</v>
      </c>
    </row>
    <row r="43" spans="1:5" ht="28.8" outlineLevel="1">
      <c r="A43" s="5" t="s">
        <v>49</v>
      </c>
      <c r="B43" s="6" t="s">
        <v>25</v>
      </c>
      <c r="C43" s="2">
        <f>'Бюджет (2)'!C34</f>
        <v>654</v>
      </c>
      <c r="D43" s="2">
        <f>'Бюджет (2)'!D34</f>
        <v>448</v>
      </c>
      <c r="E43" s="2">
        <f t="shared" si="4"/>
        <v>68.50152905198776</v>
      </c>
    </row>
    <row r="44" spans="1:5" ht="28.8" outlineLevel="1">
      <c r="A44" s="5" t="s">
        <v>50</v>
      </c>
      <c r="B44" s="6" t="s">
        <v>24</v>
      </c>
      <c r="C44" s="2">
        <f>'Бюджет (2)'!C35</f>
        <v>30930</v>
      </c>
      <c r="D44" s="2">
        <f>'Бюджет (2)'!D35</f>
        <v>18495</v>
      </c>
      <c r="E44" s="2">
        <f t="shared" si="4"/>
        <v>59.796314258001935</v>
      </c>
    </row>
    <row r="45" spans="1:5" ht="28.8" outlineLevel="1">
      <c r="A45" s="11" t="s">
        <v>51</v>
      </c>
      <c r="B45" s="12" t="s">
        <v>57</v>
      </c>
      <c r="C45" s="4">
        <f>C46</f>
        <v>45214</v>
      </c>
      <c r="D45" s="4">
        <f>D46</f>
        <v>45214</v>
      </c>
      <c r="E45" s="4">
        <f t="shared" si="4"/>
        <v>100</v>
      </c>
    </row>
    <row r="46" spans="1:5" ht="28.8" outlineLevel="1">
      <c r="A46" s="11"/>
      <c r="B46" s="10" t="s">
        <v>31</v>
      </c>
      <c r="C46" s="2">
        <f>'Бюджет (2)'!C36</f>
        <v>45214</v>
      </c>
      <c r="D46" s="2">
        <f>'Бюджет (2)'!D36</f>
        <v>45214</v>
      </c>
      <c r="E46" s="2">
        <f t="shared" si="4"/>
        <v>100</v>
      </c>
    </row>
    <row r="47" spans="1:5" ht="28.8" outlineLevel="1">
      <c r="A47" s="11" t="s">
        <v>52</v>
      </c>
      <c r="B47" s="12" t="s">
        <v>58</v>
      </c>
      <c r="C47" s="4">
        <f>'Бюджет (2)'!C37</f>
        <v>114017</v>
      </c>
      <c r="D47" s="4">
        <f>'Бюджет (2)'!D37</f>
        <v>87143</v>
      </c>
      <c r="E47" s="4">
        <f t="shared" si="4"/>
        <v>76.429830639290628</v>
      </c>
    </row>
    <row r="48" spans="1:5" ht="28.8" outlineLevel="1">
      <c r="A48" s="11" t="s">
        <v>67</v>
      </c>
      <c r="B48" s="12" t="s">
        <v>68</v>
      </c>
      <c r="C48" s="4">
        <f>'Бюджет (2)'!C38</f>
        <v>706</v>
      </c>
      <c r="D48" s="4">
        <f>'Бюджет (2)'!D38</f>
        <v>270</v>
      </c>
      <c r="E48" s="4">
        <f t="shared" si="4"/>
        <v>38.243626062322946</v>
      </c>
    </row>
    <row r="49" spans="1:5" ht="28.8" outlineLevel="1">
      <c r="A49" s="11" t="s">
        <v>69</v>
      </c>
      <c r="B49" s="12" t="s">
        <v>70</v>
      </c>
      <c r="C49" s="4">
        <f>'Бюджет (2)'!C39</f>
        <v>1052</v>
      </c>
      <c r="D49" s="4">
        <f>'Бюджет (2)'!D39</f>
        <v>783</v>
      </c>
      <c r="E49" s="4">
        <f t="shared" si="4"/>
        <v>74.429657794676814</v>
      </c>
    </row>
    <row r="50" spans="1:5" ht="14.4" outlineLevel="1">
      <c r="A50" s="5"/>
      <c r="B50" s="12" t="s">
        <v>26</v>
      </c>
      <c r="C50" s="4">
        <f>C6+C12+C33+C45+C23+C47+C18+C17+C36</f>
        <v>1822388</v>
      </c>
      <c r="D50" s="4">
        <f>D6+D12+D33+D45+D23+D47+D18+D17+D36</f>
        <v>973472</v>
      </c>
      <c r="E50" s="4">
        <f t="shared" si="4"/>
        <v>53.417384223337727</v>
      </c>
    </row>
    <row r="51" spans="1:5" ht="14.4" outlineLevel="1">
      <c r="A51" s="16"/>
      <c r="B51" s="17"/>
      <c r="C51" s="18"/>
      <c r="D51" s="18"/>
      <c r="E51" s="18"/>
    </row>
    <row r="82" spans="1:1" ht="12.7" customHeight="1">
      <c r="A82" s="20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2020-09-01T08:09:17Z</cp:lastPrinted>
  <dcterms:created xsi:type="dcterms:W3CDTF">2002-03-11T10:22:12Z</dcterms:created>
  <dcterms:modified xsi:type="dcterms:W3CDTF">2020-09-01T08:11:26Z</dcterms:modified>
</cp:coreProperties>
</file>