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88" windowWidth="11976" windowHeight="6600" tabRatio="910" activeTab="0"/>
  </bookViews>
  <sheets>
    <sheet name="приложение № 2" sheetId="1" r:id="rId1"/>
  </sheets>
  <definedNames>
    <definedName name="_xlnm.Print_Titles" localSheetId="0">'приложение № 2'!$12:$16</definedName>
    <definedName name="_xlnm.Print_Area" localSheetId="0">'приложение № 2'!$A$1:$AH$42</definedName>
  </definedNames>
  <calcPr fullCalcOnLoad="1"/>
</workbook>
</file>

<file path=xl/sharedStrings.xml><?xml version="1.0" encoding="utf-8"?>
<sst xmlns="http://schemas.openxmlformats.org/spreadsheetml/2006/main" count="146" uniqueCount="101">
  <si>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</si>
  <si>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</si>
  <si>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</si>
  <si>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</si>
  <si>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</si>
  <si>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</si>
  <si>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</si>
  <si>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</si>
  <si>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</si>
  <si>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</si>
  <si>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</si>
  <si>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</si>
  <si>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</si>
  <si>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</si>
  <si>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</si>
  <si>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</si>
  <si>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</si>
  <si>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</si>
  <si>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</si>
  <si>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</si>
  <si>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</si>
  <si>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</si>
  <si>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</si>
  <si>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</si>
  <si>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</si>
  <si>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</si>
  <si>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</si>
  <si>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</si>
  <si>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</si>
  <si>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</si>
  <si>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</si>
  <si>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</si>
  <si>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</si>
  <si>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</si>
  <si>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</si>
  <si>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</si>
  <si>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</si>
  <si>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</si>
  <si>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</si>
  <si>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</si>
  <si>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</si>
  <si>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</si>
  <si>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</si>
  <si>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</si>
  <si>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</si>
  <si>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</si>
  <si>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</si>
  <si>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</si>
  <si>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</si>
  <si>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</si>
  <si>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</si>
  <si>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</si>
  <si>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</si>
  <si>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</si>
  <si>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</si>
  <si>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</si>
  <si>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</si>
  <si>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</si>
  <si>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</si>
  <si>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</si>
  <si>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</si>
  <si>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</si>
  <si>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</si>
  <si>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</si>
  <si>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</si>
  <si>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</si>
  <si>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</si>
  <si>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</si>
  <si>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</si>
  <si>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</si>
  <si>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</si>
  <si>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</si>
  <si>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</si>
  <si>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</si>
  <si>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</si>
  <si>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</si>
  <si>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</si>
  <si>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</si>
  <si>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</si>
  <si>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</si>
  <si>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</si>
  <si>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</si>
  <si>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</si>
  <si>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</si>
  <si>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7.</t>
  </si>
  <si>
    <t>Бюджетный кредит,договор № 08-06/6 о предоставлении бюджетного кредита на пополнение остатка средств на едином счете бюджета  от 01.04.2022г.</t>
  </si>
  <si>
    <t>Управление Федерального казначейства по Иркутской области</t>
  </si>
  <si>
    <t>09.12.2022г</t>
  </si>
  <si>
    <t>Решение Думы городского округа муниципального образования "город Саянск" от 23.12.2021г. № 71-67-21-72 (в редакции от 25.02.2022г.        № 71-67-22-4)</t>
  </si>
  <si>
    <t>Решение Думы городского округа муниципального образования "город Саянск" от 30.06.2022 № 71-67-22-23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</si>
  <si>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 xml:space="preserve">Верхний предел муниципального долга по состоянию на 1 января 2023 года </t>
    </r>
    <r>
      <rPr>
        <b/>
        <sz val="12"/>
        <color indexed="8"/>
        <rFont val="Times New Roman"/>
        <family val="1"/>
      </rPr>
      <t>73 380 000</t>
    </r>
    <r>
      <rPr>
        <b/>
        <sz val="12"/>
        <color indexed="8"/>
        <rFont val="Times New Roman"/>
        <family val="1"/>
      </rPr>
      <t xml:space="preserve"> руб.</t>
    </r>
  </si>
  <si>
    <t>8.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</si>
  <si>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</si>
  <si>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</si>
  <si>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04-2-22/0078</t>
  </si>
  <si>
    <t>04-2-22/0079</t>
  </si>
  <si>
    <t>04-3-21/0077</t>
  </si>
  <si>
    <t>по состоянию на 01.10.2022 года</t>
  </si>
  <si>
    <r>
      <t xml:space="preserve">Предельный объем расходов на обслуживание муниципального долга по состоянию на 01 октября 2022 года 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476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</si>
  <si>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октября 2022 года </t>
  </si>
  <si>
    <t>15.04.2022 13.07.2022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</si>
</sst>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="70" zoomScaleNormal="70" zoomScalePageLayoutView="0" workbookViewId="0" topLeftCell="A1">
      <pane ySplit="16" topLeftCell="A17" activePane="bottomLeft" state="frozen"/>
      <selection pane="topLeft" activeCell="A1" sqref="A1"/>
      <selection pane="bottomLeft" activeCell="A8" sqref="A8:U8"/>
    </sheetView>
  </sheetViews>
  <sheetFormatPr defaultColWidth="9.00390625" defaultRowHeight="12.75"/>
  <cols>
    <col min="1" max="1" width="9.00390625" style="13" customWidth="1"/>
    <col min="2" max="2" width="15.5039062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50390625" style="13" customWidth="1"/>
    <col min="10" max="10" width="12.625" style="13" customWidth="1"/>
    <col min="11" max="11" width="17.50390625" style="13" customWidth="1"/>
    <col min="12" max="12" width="12.375" style="13" customWidth="1"/>
    <col min="13" max="13" width="8.50390625" style="13" customWidth="1"/>
    <col min="14" max="14" width="18.125" style="13" customWidth="1"/>
    <col min="15" max="15" width="8.375" style="13" bestFit="1" customWidth="1"/>
    <col min="16" max="16" width="7.125" style="13" bestFit="1" customWidth="1"/>
    <col min="17" max="17" width="10.125" style="13" customWidth="1"/>
    <col min="18" max="18" width="8.375" style="13" bestFit="1" customWidth="1"/>
    <col min="19" max="19" width="17.00390625" style="13" customWidth="1"/>
    <col min="20" max="20" width="14.125" style="13" customWidth="1"/>
    <col min="21" max="21" width="7.50390625" style="13" customWidth="1"/>
    <col min="22" max="22" width="15.50390625" style="13" customWidth="1"/>
    <col min="23" max="23" width="14.625" style="13" customWidth="1"/>
    <col min="24" max="24" width="8.125" style="13" customWidth="1"/>
    <col min="25" max="25" width="9.50390625" style="13" customWidth="1"/>
    <col min="26" max="26" width="8.375" style="13" bestFit="1" customWidth="1"/>
    <col min="27" max="27" width="7.00390625" style="13" bestFit="1" customWidth="1"/>
    <col min="28" max="28" width="8.375" style="13" bestFit="1" customWidth="1"/>
    <col min="29" max="29" width="8.125" style="13" customWidth="1"/>
    <col min="30" max="30" width="16.625" style="13" customWidth="1"/>
    <col min="31" max="31" width="8.375" style="13" bestFit="1" customWidth="1"/>
    <col min="32" max="32" width="7.625" style="13" customWidth="1"/>
    <col min="33" max="33" width="8.5039062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375" style="13" customWidth="1"/>
    <col min="38" max="16384" width="9.00390625" style="13" customWidth="1"/>
  </cols>
  <sheetData>
    <row r="1" spans="29:33" ht="6.75" customHeight="1">
      <c r="AC1" s="124"/>
      <c r="AD1" s="124"/>
      <c r="AE1" s="124"/>
      <c r="AF1" s="124"/>
      <c r="AG1" s="124"/>
    </row>
    <row r="2" spans="1:39" ht="17.25">
      <c r="A2" s="8"/>
      <c r="B2" s="8"/>
      <c r="C2" s="8"/>
      <c r="D2" s="8"/>
      <c r="E2" s="8"/>
      <c r="G2" s="57"/>
      <c r="H2" s="58" t="s">
        <v>33</v>
      </c>
      <c r="I2" s="8"/>
      <c r="J2" s="59"/>
      <c r="K2" s="59"/>
      <c r="L2" s="59"/>
      <c r="M2" s="59"/>
      <c r="N2" s="59"/>
      <c r="O2" s="59"/>
      <c r="P2" s="59"/>
      <c r="Q2" s="59"/>
      <c r="R2" s="59"/>
      <c r="S2" s="8"/>
      <c r="T2" s="8"/>
      <c r="U2" s="8"/>
      <c r="V2" s="8"/>
      <c r="W2" s="8"/>
      <c r="X2" s="8"/>
      <c r="Y2" s="8"/>
      <c r="Z2" s="8"/>
      <c r="AA2" s="8"/>
      <c r="AB2" s="8"/>
      <c r="AC2" s="60"/>
      <c r="AD2" s="61" t="s">
        <v>34</v>
      </c>
      <c r="AE2" s="61"/>
      <c r="AF2" s="61"/>
      <c r="AG2" s="8"/>
      <c r="AH2" s="60"/>
      <c r="AJ2" s="33"/>
      <c r="AK2" s="33"/>
      <c r="AL2" s="33"/>
      <c r="AM2" s="33"/>
    </row>
    <row r="3" spans="1:34" ht="15">
      <c r="A3" s="8"/>
      <c r="B3" s="8"/>
      <c r="C3" s="57"/>
      <c r="D3" s="8"/>
      <c r="E3" s="8"/>
      <c r="F3" s="8" t="s">
        <v>97</v>
      </c>
      <c r="G3" s="8"/>
      <c r="H3" s="8"/>
      <c r="I3" s="117"/>
      <c r="J3" s="11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35</v>
      </c>
      <c r="AE3" s="61"/>
      <c r="AF3" s="61"/>
      <c r="AG3" s="8"/>
      <c r="AH3" s="60"/>
    </row>
    <row r="4" spans="1:34" ht="15">
      <c r="A4" s="8"/>
      <c r="B4" s="8"/>
      <c r="C4" s="57"/>
      <c r="D4" s="8"/>
      <c r="E4" s="8"/>
      <c r="F4" s="8"/>
      <c r="G4" s="8"/>
      <c r="H4" s="8"/>
      <c r="I4" s="62"/>
      <c r="J4" s="6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36</v>
      </c>
      <c r="AE4" s="61"/>
      <c r="AF4" s="61"/>
      <c r="AG4" s="8"/>
      <c r="AH4" s="60"/>
    </row>
    <row r="5" spans="1:34" ht="15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37</v>
      </c>
      <c r="AE5" s="61"/>
      <c r="AF5" s="61"/>
      <c r="AG5" s="61"/>
      <c r="AH5" s="60"/>
    </row>
    <row r="6" spans="1:34" s="89" customFormat="1" ht="39" customHeight="1">
      <c r="A6" s="122" t="s">
        <v>89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</row>
    <row r="7" spans="1:34" ht="16.5" customHeight="1">
      <c r="A7" s="9" t="s">
        <v>90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3.5" customHeight="1">
      <c r="A8" s="90" t="s">
        <v>83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s="63" customFormat="1" ht="18" customHeight="1">
      <c r="A9" s="90" t="s">
        <v>98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10"/>
      <c r="P9" s="10"/>
      <c r="Q9" s="10"/>
      <c r="R9" s="10"/>
      <c r="S9" s="9"/>
      <c r="T9" s="9"/>
      <c r="U9" s="9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15">
      <c r="A10" s="11" t="s">
        <v>99</v>
      </c>
      <c r="B10" s="11"/>
      <c r="C10" s="11"/>
      <c r="D10" s="11"/>
      <c r="E10" s="11"/>
      <c r="F10" s="11"/>
      <c r="G10" s="96">
        <f>AD34</f>
        <v>113491174.97</v>
      </c>
      <c r="H10" s="96"/>
      <c r="I10" s="12" t="s">
        <v>38</v>
      </c>
      <c r="J10" s="11"/>
      <c r="K10" s="8"/>
      <c r="L10" s="8"/>
      <c r="M10" s="8"/>
      <c r="N10" s="12"/>
      <c r="O10" s="12"/>
      <c r="P10" s="12"/>
      <c r="Q10" s="12"/>
      <c r="R10" s="12"/>
      <c r="S10" s="12"/>
      <c r="T10" s="1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thickBot="1">
      <c r="A11" s="8"/>
      <c r="B11" s="8"/>
      <c r="C11" s="8"/>
      <c r="D11" s="8"/>
      <c r="E11" s="8" t="s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23" t="s">
        <v>38</v>
      </c>
      <c r="AH11" s="123"/>
    </row>
    <row r="12" spans="1:36" ht="23.25" customHeight="1">
      <c r="A12" s="114" t="s">
        <v>18</v>
      </c>
      <c r="B12" s="92" t="s">
        <v>19</v>
      </c>
      <c r="C12" s="92" t="s">
        <v>2</v>
      </c>
      <c r="D12" s="92" t="s">
        <v>17</v>
      </c>
      <c r="E12" s="92" t="s">
        <v>20</v>
      </c>
      <c r="F12" s="92" t="s">
        <v>46</v>
      </c>
      <c r="G12" s="92" t="s">
        <v>47</v>
      </c>
      <c r="H12" s="92" t="s">
        <v>7</v>
      </c>
      <c r="I12" s="92" t="s">
        <v>32</v>
      </c>
      <c r="J12" s="112"/>
      <c r="K12" s="92" t="s">
        <v>39</v>
      </c>
      <c r="L12" s="92" t="s">
        <v>23</v>
      </c>
      <c r="M12" s="92" t="s">
        <v>6</v>
      </c>
      <c r="N12" s="120" t="s">
        <v>9</v>
      </c>
      <c r="O12" s="120"/>
      <c r="P12" s="120"/>
      <c r="Q12" s="120"/>
      <c r="R12" s="120"/>
      <c r="S12" s="100" t="s">
        <v>24</v>
      </c>
      <c r="T12" s="100"/>
      <c r="U12" s="100"/>
      <c r="V12" s="100" t="s">
        <v>25</v>
      </c>
      <c r="W12" s="100"/>
      <c r="X12" s="100"/>
      <c r="Y12" s="100"/>
      <c r="Z12" s="100"/>
      <c r="AA12" s="100" t="s">
        <v>28</v>
      </c>
      <c r="AB12" s="100"/>
      <c r="AC12" s="100"/>
      <c r="AD12" s="103" t="s">
        <v>5</v>
      </c>
      <c r="AE12" s="103"/>
      <c r="AF12" s="103"/>
      <c r="AG12" s="103"/>
      <c r="AH12" s="104"/>
      <c r="AI12" s="4"/>
      <c r="AJ12" s="4"/>
    </row>
    <row r="13" spans="1:36" ht="12.75">
      <c r="A13" s="115"/>
      <c r="B13" s="93"/>
      <c r="C13" s="93"/>
      <c r="D13" s="93"/>
      <c r="E13" s="91"/>
      <c r="F13" s="91"/>
      <c r="G13" s="91"/>
      <c r="H13" s="93"/>
      <c r="I13" s="93"/>
      <c r="J13" s="93"/>
      <c r="K13" s="118"/>
      <c r="L13" s="91"/>
      <c r="M13" s="91"/>
      <c r="N13" s="121"/>
      <c r="O13" s="121"/>
      <c r="P13" s="121"/>
      <c r="Q13" s="121"/>
      <c r="R13" s="12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5"/>
      <c r="AE13" s="105"/>
      <c r="AF13" s="105"/>
      <c r="AG13" s="105"/>
      <c r="AH13" s="106"/>
      <c r="AI13" s="64"/>
      <c r="AJ13" s="64"/>
    </row>
    <row r="14" spans="1:36" ht="51" customHeight="1">
      <c r="A14" s="115"/>
      <c r="B14" s="93"/>
      <c r="C14" s="93"/>
      <c r="D14" s="93"/>
      <c r="E14" s="91"/>
      <c r="F14" s="91"/>
      <c r="G14" s="91"/>
      <c r="H14" s="93"/>
      <c r="I14" s="93"/>
      <c r="J14" s="93"/>
      <c r="K14" s="118"/>
      <c r="L14" s="91"/>
      <c r="M14" s="91"/>
      <c r="N14" s="91" t="s">
        <v>8</v>
      </c>
      <c r="O14" s="91"/>
      <c r="P14" s="91"/>
      <c r="Q14" s="91" t="s">
        <v>3</v>
      </c>
      <c r="R14" s="91"/>
      <c r="S14" s="93" t="s">
        <v>8</v>
      </c>
      <c r="T14" s="93"/>
      <c r="U14" s="93"/>
      <c r="V14" s="91" t="s">
        <v>8</v>
      </c>
      <c r="W14" s="91"/>
      <c r="X14" s="91"/>
      <c r="Y14" s="91" t="s">
        <v>10</v>
      </c>
      <c r="Z14" s="91"/>
      <c r="AA14" s="93" t="s">
        <v>8</v>
      </c>
      <c r="AB14" s="93"/>
      <c r="AC14" s="93"/>
      <c r="AD14" s="91" t="s">
        <v>26</v>
      </c>
      <c r="AE14" s="91"/>
      <c r="AF14" s="91"/>
      <c r="AG14" s="91" t="s">
        <v>3</v>
      </c>
      <c r="AH14" s="125"/>
      <c r="AI14" s="64"/>
      <c r="AJ14" s="64"/>
    </row>
    <row r="15" spans="1:36" ht="87" customHeight="1" thickBot="1">
      <c r="A15" s="116"/>
      <c r="B15" s="94"/>
      <c r="C15" s="94"/>
      <c r="D15" s="94"/>
      <c r="E15" s="102"/>
      <c r="F15" s="102"/>
      <c r="G15" s="102"/>
      <c r="H15" s="94"/>
      <c r="I15" s="43" t="s">
        <v>21</v>
      </c>
      <c r="J15" s="43" t="s">
        <v>22</v>
      </c>
      <c r="K15" s="119"/>
      <c r="L15" s="102"/>
      <c r="M15" s="102"/>
      <c r="N15" s="43" t="s">
        <v>0</v>
      </c>
      <c r="O15" s="43" t="s">
        <v>40</v>
      </c>
      <c r="P15" s="44" t="s">
        <v>4</v>
      </c>
      <c r="Q15" s="43" t="s">
        <v>0</v>
      </c>
      <c r="R15" s="43" t="s">
        <v>41</v>
      </c>
      <c r="S15" s="43" t="s">
        <v>0</v>
      </c>
      <c r="T15" s="43" t="s">
        <v>27</v>
      </c>
      <c r="U15" s="43" t="s">
        <v>4</v>
      </c>
      <c r="V15" s="43" t="s">
        <v>0</v>
      </c>
      <c r="W15" s="43" t="s">
        <v>27</v>
      </c>
      <c r="X15" s="43" t="s">
        <v>4</v>
      </c>
      <c r="Y15" s="43" t="s">
        <v>42</v>
      </c>
      <c r="Z15" s="43" t="s">
        <v>43</v>
      </c>
      <c r="AA15" s="43" t="s">
        <v>44</v>
      </c>
      <c r="AB15" s="43" t="s">
        <v>45</v>
      </c>
      <c r="AC15" s="43" t="s">
        <v>4</v>
      </c>
      <c r="AD15" s="43" t="s">
        <v>0</v>
      </c>
      <c r="AE15" s="43" t="s">
        <v>45</v>
      </c>
      <c r="AF15" s="43" t="s">
        <v>4</v>
      </c>
      <c r="AG15" s="43" t="s">
        <v>44</v>
      </c>
      <c r="AH15" s="45" t="s">
        <v>27</v>
      </c>
      <c r="AI15" s="2"/>
      <c r="AJ15" s="1"/>
    </row>
    <row r="16" spans="1:36" ht="15" customHeight="1" thickBot="1">
      <c r="A16" s="65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6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46">
        <f>O16+1</f>
        <v>16</v>
      </c>
      <c r="Q16" s="46">
        <f>P16+1</f>
        <v>17</v>
      </c>
      <c r="R16" s="46">
        <v>18</v>
      </c>
      <c r="S16" s="46">
        <v>19</v>
      </c>
      <c r="T16" s="46">
        <v>20</v>
      </c>
      <c r="U16" s="46">
        <f aca="true" t="shared" si="0" ref="U16:AG16">T16+1</f>
        <v>21</v>
      </c>
      <c r="V16" s="46">
        <f t="shared" si="0"/>
        <v>22</v>
      </c>
      <c r="W16" s="46">
        <v>23</v>
      </c>
      <c r="X16" s="46">
        <f t="shared" si="0"/>
        <v>24</v>
      </c>
      <c r="Y16" s="46">
        <f t="shared" si="0"/>
        <v>25</v>
      </c>
      <c r="Z16" s="46">
        <v>26</v>
      </c>
      <c r="AA16" s="46">
        <v>27</v>
      </c>
      <c r="AB16" s="46">
        <v>28</v>
      </c>
      <c r="AC16" s="46">
        <v>29</v>
      </c>
      <c r="AD16" s="46">
        <v>30</v>
      </c>
      <c r="AE16" s="46">
        <v>31</v>
      </c>
      <c r="AF16" s="46">
        <f t="shared" si="0"/>
        <v>32</v>
      </c>
      <c r="AG16" s="46">
        <f t="shared" si="0"/>
        <v>33</v>
      </c>
      <c r="AH16" s="47">
        <v>34</v>
      </c>
      <c r="AI16" s="3"/>
      <c r="AJ16" s="3"/>
    </row>
    <row r="17" spans="1:37" ht="15">
      <c r="A17" s="97" t="s">
        <v>29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66"/>
      <c r="AJ17" s="66"/>
      <c r="AK17" s="66"/>
    </row>
    <row r="18" spans="1:37" s="33" customFormat="1" ht="15">
      <c r="A18" s="37" t="s">
        <v>11</v>
      </c>
      <c r="B18" s="6"/>
      <c r="C18" s="6"/>
      <c r="D18" s="6"/>
      <c r="E18" s="6"/>
      <c r="F18" s="6"/>
      <c r="G18" s="6"/>
      <c r="H18" s="29"/>
      <c r="I18" s="29"/>
      <c r="J18" s="30"/>
      <c r="K18" s="30"/>
      <c r="L18" s="30"/>
      <c r="M18" s="30"/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8">
        <v>0</v>
      </c>
      <c r="AI18" s="5"/>
      <c r="AJ18" s="67"/>
      <c r="AK18" s="67"/>
    </row>
    <row r="19" spans="1:37" ht="15">
      <c r="A19" s="109" t="s">
        <v>30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1"/>
      <c r="AI19" s="68"/>
      <c r="AJ19" s="68"/>
      <c r="AK19" s="68"/>
    </row>
    <row r="20" spans="1:37" ht="147" customHeight="1">
      <c r="A20" s="15" t="s">
        <v>31</v>
      </c>
      <c r="B20" s="16">
        <v>41512</v>
      </c>
      <c r="C20" s="17" t="s">
        <v>50</v>
      </c>
      <c r="D20" s="18" t="s">
        <v>51</v>
      </c>
      <c r="E20" s="18" t="s">
        <v>52</v>
      </c>
      <c r="F20" s="18" t="s">
        <v>15</v>
      </c>
      <c r="G20" s="18" t="s">
        <v>53</v>
      </c>
      <c r="H20" s="16">
        <v>41512</v>
      </c>
      <c r="I20" s="16" t="s">
        <v>54</v>
      </c>
      <c r="J20" s="19"/>
      <c r="K20" s="20">
        <v>14666000</v>
      </c>
      <c r="L20" s="21">
        <v>0.001</v>
      </c>
      <c r="M20" s="17" t="s">
        <v>16</v>
      </c>
      <c r="N20" s="20">
        <v>3975479.24</v>
      </c>
      <c r="O20" s="24">
        <v>0</v>
      </c>
      <c r="P20" s="24">
        <v>0</v>
      </c>
      <c r="Q20" s="24">
        <v>0</v>
      </c>
      <c r="R20" s="24">
        <v>0</v>
      </c>
      <c r="S20" s="20"/>
      <c r="T20" s="20">
        <v>3862.94</v>
      </c>
      <c r="U20" s="20">
        <v>0</v>
      </c>
      <c r="V20" s="20">
        <v>0</v>
      </c>
      <c r="W20" s="20">
        <v>3862.94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5">
        <f aca="true" t="shared" si="1" ref="AD20:AD25">N20-V20</f>
        <v>3975479.24</v>
      </c>
      <c r="AE20" s="25">
        <v>0</v>
      </c>
      <c r="AF20" s="25">
        <v>0</v>
      </c>
      <c r="AG20" s="20">
        <v>0</v>
      </c>
      <c r="AH20" s="26">
        <v>0</v>
      </c>
      <c r="AI20" s="68"/>
      <c r="AJ20" s="68"/>
      <c r="AK20" s="68"/>
    </row>
    <row r="21" spans="1:37" ht="139.5" customHeight="1">
      <c r="A21" s="15" t="s">
        <v>55</v>
      </c>
      <c r="B21" s="16">
        <v>41611</v>
      </c>
      <c r="C21" s="17" t="s">
        <v>56</v>
      </c>
      <c r="D21" s="18" t="s">
        <v>57</v>
      </c>
      <c r="E21" s="18" t="s">
        <v>58</v>
      </c>
      <c r="F21" s="18" t="s">
        <v>15</v>
      </c>
      <c r="G21" s="18" t="s">
        <v>53</v>
      </c>
      <c r="H21" s="16">
        <v>41611</v>
      </c>
      <c r="I21" s="16" t="s">
        <v>54</v>
      </c>
      <c r="J21" s="19"/>
      <c r="K21" s="20">
        <v>18094000</v>
      </c>
      <c r="L21" s="21">
        <v>0.001</v>
      </c>
      <c r="M21" s="17" t="s">
        <v>16</v>
      </c>
      <c r="N21" s="20">
        <v>15076882.51</v>
      </c>
      <c r="O21" s="24">
        <v>0</v>
      </c>
      <c r="P21" s="24">
        <v>0</v>
      </c>
      <c r="Q21" s="24">
        <v>0</v>
      </c>
      <c r="R21" s="24">
        <v>0</v>
      </c>
      <c r="S21" s="20"/>
      <c r="T21" s="20">
        <v>14650.05</v>
      </c>
      <c r="U21" s="20">
        <v>0</v>
      </c>
      <c r="V21" s="20">
        <v>0</v>
      </c>
      <c r="W21" s="20">
        <v>14650.05</v>
      </c>
      <c r="X21" s="20">
        <v>0</v>
      </c>
      <c r="Y21" s="20">
        <v>0</v>
      </c>
      <c r="Z21" s="20">
        <v>0</v>
      </c>
      <c r="AA21" s="20"/>
      <c r="AB21" s="20">
        <v>0</v>
      </c>
      <c r="AC21" s="20">
        <v>0</v>
      </c>
      <c r="AD21" s="25">
        <f t="shared" si="1"/>
        <v>15076882.51</v>
      </c>
      <c r="AE21" s="25">
        <v>0</v>
      </c>
      <c r="AF21" s="25">
        <f>P21+U21-X21-AC21</f>
        <v>0</v>
      </c>
      <c r="AG21" s="20">
        <v>0</v>
      </c>
      <c r="AH21" s="26">
        <v>0</v>
      </c>
      <c r="AI21" s="68"/>
      <c r="AJ21" s="68"/>
      <c r="AK21" s="68"/>
    </row>
    <row r="22" spans="1:37" ht="132.75" customHeight="1">
      <c r="A22" s="15" t="s">
        <v>59</v>
      </c>
      <c r="B22" s="16">
        <v>41632</v>
      </c>
      <c r="C22" s="17" t="s">
        <v>60</v>
      </c>
      <c r="D22" s="18" t="s">
        <v>61</v>
      </c>
      <c r="E22" s="22" t="s">
        <v>62</v>
      </c>
      <c r="F22" s="18" t="s">
        <v>15</v>
      </c>
      <c r="G22" s="18" t="s">
        <v>53</v>
      </c>
      <c r="H22" s="16">
        <v>41632</v>
      </c>
      <c r="I22" s="16" t="s">
        <v>54</v>
      </c>
      <c r="J22" s="19"/>
      <c r="K22" s="20">
        <v>4275000</v>
      </c>
      <c r="L22" s="21">
        <v>0.001</v>
      </c>
      <c r="M22" s="17" t="s">
        <v>16</v>
      </c>
      <c r="N22" s="20">
        <v>3166417.27</v>
      </c>
      <c r="O22" s="24">
        <v>0</v>
      </c>
      <c r="P22" s="24">
        <v>0</v>
      </c>
      <c r="Q22" s="24">
        <v>0</v>
      </c>
      <c r="R22" s="24">
        <v>0</v>
      </c>
      <c r="S22" s="20"/>
      <c r="T22" s="20">
        <v>3076.78</v>
      </c>
      <c r="U22" s="20">
        <v>0</v>
      </c>
      <c r="V22" s="20">
        <v>0</v>
      </c>
      <c r="W22" s="20">
        <v>3076.78</v>
      </c>
      <c r="X22" s="20">
        <v>0</v>
      </c>
      <c r="Y22" s="20">
        <v>0</v>
      </c>
      <c r="Z22" s="20">
        <v>0</v>
      </c>
      <c r="AA22" s="20"/>
      <c r="AB22" s="20">
        <v>0</v>
      </c>
      <c r="AC22" s="20">
        <v>0</v>
      </c>
      <c r="AD22" s="25">
        <f t="shared" si="1"/>
        <v>3166417.27</v>
      </c>
      <c r="AE22" s="25">
        <v>0</v>
      </c>
      <c r="AF22" s="25">
        <f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27.5" customHeight="1">
      <c r="A23" s="15" t="s">
        <v>63</v>
      </c>
      <c r="B23" s="16">
        <v>41800</v>
      </c>
      <c r="C23" s="17" t="s">
        <v>64</v>
      </c>
      <c r="D23" s="23" t="s">
        <v>65</v>
      </c>
      <c r="E23" s="22" t="s">
        <v>66</v>
      </c>
      <c r="F23" s="18" t="s">
        <v>15</v>
      </c>
      <c r="G23" s="18" t="s">
        <v>53</v>
      </c>
      <c r="H23" s="16">
        <v>41800</v>
      </c>
      <c r="I23" s="16" t="s">
        <v>54</v>
      </c>
      <c r="J23" s="19"/>
      <c r="K23" s="20">
        <v>19094000</v>
      </c>
      <c r="L23" s="21">
        <v>0.001</v>
      </c>
      <c r="M23" s="17" t="s">
        <v>16</v>
      </c>
      <c r="N23" s="20">
        <v>18307098.42</v>
      </c>
      <c r="O23" s="24">
        <v>0</v>
      </c>
      <c r="P23" s="24">
        <v>0</v>
      </c>
      <c r="Q23" s="24">
        <v>0</v>
      </c>
      <c r="R23" s="24">
        <v>0</v>
      </c>
      <c r="S23" s="20">
        <v>0</v>
      </c>
      <c r="T23" s="20">
        <v>23891.19</v>
      </c>
      <c r="U23" s="20">
        <v>0</v>
      </c>
      <c r="V23" s="20">
        <v>0</v>
      </c>
      <c r="W23" s="20">
        <v>23891.19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5">
        <f t="shared" si="1"/>
        <v>18307098.42</v>
      </c>
      <c r="AE23" s="25">
        <v>0</v>
      </c>
      <c r="AF23" s="25">
        <f aca="true" t="shared" si="2" ref="AE23:AF27">P23+U23-X23-AC23</f>
        <v>0</v>
      </c>
      <c r="AG23" s="20">
        <v>0</v>
      </c>
      <c r="AH23" s="26">
        <v>0</v>
      </c>
      <c r="AI23" s="68"/>
      <c r="AJ23" s="68"/>
      <c r="AK23" s="68"/>
    </row>
    <row r="24" spans="1:37" ht="132" customHeight="1">
      <c r="A24" s="15" t="s">
        <v>67</v>
      </c>
      <c r="B24" s="16">
        <v>41956</v>
      </c>
      <c r="C24" s="17" t="s">
        <v>68</v>
      </c>
      <c r="D24" s="18" t="s">
        <v>69</v>
      </c>
      <c r="E24" s="22" t="s">
        <v>70</v>
      </c>
      <c r="F24" s="18" t="s">
        <v>15</v>
      </c>
      <c r="G24" s="18" t="s">
        <v>53</v>
      </c>
      <c r="H24" s="16">
        <v>41956</v>
      </c>
      <c r="I24" s="16" t="s">
        <v>54</v>
      </c>
      <c r="J24" s="19"/>
      <c r="K24" s="20">
        <v>18000000</v>
      </c>
      <c r="L24" s="21">
        <v>0.001</v>
      </c>
      <c r="M24" s="17" t="s">
        <v>16</v>
      </c>
      <c r="N24" s="20">
        <v>16060019.79</v>
      </c>
      <c r="O24" s="24">
        <v>0</v>
      </c>
      <c r="P24" s="24">
        <v>0</v>
      </c>
      <c r="Q24" s="24">
        <v>0</v>
      </c>
      <c r="R24" s="24">
        <v>0</v>
      </c>
      <c r="S24" s="20">
        <v>0</v>
      </c>
      <c r="T24" s="20">
        <v>20958.69</v>
      </c>
      <c r="U24" s="20">
        <v>0</v>
      </c>
      <c r="V24" s="20">
        <v>0</v>
      </c>
      <c r="W24" s="20">
        <v>20958.69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5">
        <f t="shared" si="1"/>
        <v>16060019.79</v>
      </c>
      <c r="AE24" s="25">
        <f t="shared" si="2"/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4.25" customHeight="1">
      <c r="A25" s="15" t="s">
        <v>71</v>
      </c>
      <c r="B25" s="16">
        <v>41985</v>
      </c>
      <c r="C25" s="17" t="s">
        <v>72</v>
      </c>
      <c r="D25" s="18" t="s">
        <v>73</v>
      </c>
      <c r="E25" s="22" t="s">
        <v>74</v>
      </c>
      <c r="F25" s="18" t="s">
        <v>15</v>
      </c>
      <c r="G25" s="18" t="s">
        <v>53</v>
      </c>
      <c r="H25" s="16">
        <v>41985</v>
      </c>
      <c r="I25" s="16" t="s">
        <v>54</v>
      </c>
      <c r="J25" s="19"/>
      <c r="K25" s="20">
        <v>8544000</v>
      </c>
      <c r="L25" s="21">
        <v>0.001</v>
      </c>
      <c r="M25" s="17" t="s">
        <v>16</v>
      </c>
      <c r="N25" s="20">
        <v>7605277.74</v>
      </c>
      <c r="O25" s="24">
        <v>0</v>
      </c>
      <c r="P25" s="24">
        <v>0</v>
      </c>
      <c r="Q25" s="24">
        <v>0</v>
      </c>
      <c r="R25" s="24">
        <v>0</v>
      </c>
      <c r="S25" s="20">
        <v>0</v>
      </c>
      <c r="T25" s="20">
        <v>9925.06</v>
      </c>
      <c r="U25" s="20">
        <v>0</v>
      </c>
      <c r="V25" s="20">
        <v>0</v>
      </c>
      <c r="W25" s="20">
        <v>9925.06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5">
        <f t="shared" si="1"/>
        <v>7605277.74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75.5" customHeight="1">
      <c r="A26" s="15" t="s">
        <v>84</v>
      </c>
      <c r="B26" s="16">
        <v>44652</v>
      </c>
      <c r="C26" s="17" t="s">
        <v>94</v>
      </c>
      <c r="D26" s="18" t="s">
        <v>85</v>
      </c>
      <c r="E26" s="22" t="s">
        <v>88</v>
      </c>
      <c r="F26" s="18" t="s">
        <v>15</v>
      </c>
      <c r="G26" s="18" t="s">
        <v>86</v>
      </c>
      <c r="H26" s="16">
        <v>44652</v>
      </c>
      <c r="I26" s="16" t="s">
        <v>87</v>
      </c>
      <c r="J26" s="19">
        <v>44755</v>
      </c>
      <c r="K26" s="20">
        <v>30400000</v>
      </c>
      <c r="L26" s="21">
        <v>0.001</v>
      </c>
      <c r="M26" s="17" t="s">
        <v>16</v>
      </c>
      <c r="N26" s="20">
        <v>0</v>
      </c>
      <c r="O26" s="24">
        <v>0</v>
      </c>
      <c r="P26" s="24">
        <v>0</v>
      </c>
      <c r="Q26" s="24">
        <v>0</v>
      </c>
      <c r="R26" s="24">
        <v>0</v>
      </c>
      <c r="S26" s="20">
        <v>30400000</v>
      </c>
      <c r="T26" s="20">
        <v>7745.75</v>
      </c>
      <c r="U26" s="20">
        <v>0</v>
      </c>
      <c r="V26" s="20">
        <v>30400000</v>
      </c>
      <c r="W26" s="20">
        <v>7745.75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5">
        <f>S26-V26</f>
        <v>0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91</v>
      </c>
      <c r="B27" s="16">
        <v>44755</v>
      </c>
      <c r="C27" s="17" t="s">
        <v>95</v>
      </c>
      <c r="D27" s="18" t="s">
        <v>92</v>
      </c>
      <c r="E27" s="22" t="s">
        <v>93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0</v>
      </c>
      <c r="O27" s="24">
        <v>0</v>
      </c>
      <c r="P27" s="24">
        <v>0</v>
      </c>
      <c r="Q27" s="24">
        <v>0</v>
      </c>
      <c r="R27" s="24">
        <v>0</v>
      </c>
      <c r="S27" s="20">
        <v>49300000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>S27-V27</f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8" s="69" customFormat="1" ht="17.25">
      <c r="A28" s="39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8">
        <f>SUM(K20:K27)</f>
        <v>162373000</v>
      </c>
      <c r="L28" s="28"/>
      <c r="M28" s="28"/>
      <c r="N28" s="28">
        <f>SUM(N20:N26)</f>
        <v>64191174.97</v>
      </c>
      <c r="O28" s="28">
        <f>SUM(O20:O26)</f>
        <v>0</v>
      </c>
      <c r="P28" s="28">
        <f>SUM(P20:P26)</f>
        <v>0</v>
      </c>
      <c r="Q28" s="28">
        <f>SUM(Q20:Q26)</f>
        <v>0</v>
      </c>
      <c r="R28" s="28">
        <f>SUM(R20:R26)</f>
        <v>0</v>
      </c>
      <c r="S28" s="28">
        <f aca="true" t="shared" si="3" ref="S28:AH28">SUM(S20:S27)</f>
        <v>79700000</v>
      </c>
      <c r="T28" s="28">
        <f t="shared" si="3"/>
        <v>84110.45999999999</v>
      </c>
      <c r="U28" s="28">
        <f t="shared" si="3"/>
        <v>0</v>
      </c>
      <c r="V28" s="28">
        <f t="shared" si="3"/>
        <v>30400000</v>
      </c>
      <c r="W28" s="28">
        <f t="shared" si="3"/>
        <v>84110.45999999999</v>
      </c>
      <c r="X28" s="28">
        <f t="shared" si="3"/>
        <v>0</v>
      </c>
      <c r="Y28" s="28">
        <f t="shared" si="3"/>
        <v>0</v>
      </c>
      <c r="Z28" s="28">
        <f t="shared" si="3"/>
        <v>0</v>
      </c>
      <c r="AA28" s="28">
        <f t="shared" si="3"/>
        <v>0</v>
      </c>
      <c r="AB28" s="28">
        <f t="shared" si="3"/>
        <v>0</v>
      </c>
      <c r="AC28" s="28">
        <f t="shared" si="3"/>
        <v>0</v>
      </c>
      <c r="AD28" s="28">
        <f t="shared" si="3"/>
        <v>113491174.97</v>
      </c>
      <c r="AE28" s="28">
        <f t="shared" si="3"/>
        <v>0</v>
      </c>
      <c r="AF28" s="28">
        <f t="shared" si="3"/>
        <v>0</v>
      </c>
      <c r="AG28" s="28">
        <f t="shared" si="3"/>
        <v>0</v>
      </c>
      <c r="AH28" s="40">
        <f t="shared" si="3"/>
        <v>0</v>
      </c>
      <c r="AK28" s="70"/>
      <c r="AL28" s="70"/>
    </row>
    <row r="29" spans="1:37" ht="15">
      <c r="A29" s="109" t="s">
        <v>76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68"/>
      <c r="AJ29" s="68"/>
      <c r="AK29" s="68"/>
    </row>
    <row r="30" spans="1:38" ht="106.5" customHeight="1">
      <c r="A30" s="15" t="s">
        <v>31</v>
      </c>
      <c r="B30" s="35">
        <v>44525</v>
      </c>
      <c r="C30" s="14" t="s">
        <v>96</v>
      </c>
      <c r="D30" s="14" t="s">
        <v>80</v>
      </c>
      <c r="E30" s="14" t="s">
        <v>81</v>
      </c>
      <c r="F30" s="18" t="s">
        <v>15</v>
      </c>
      <c r="G30" s="18" t="s">
        <v>82</v>
      </c>
      <c r="H30" s="35">
        <v>44525</v>
      </c>
      <c r="I30" s="35">
        <v>44890</v>
      </c>
      <c r="J30" s="14" t="s">
        <v>100</v>
      </c>
      <c r="K30" s="32">
        <v>50000000</v>
      </c>
      <c r="L30" s="36">
        <v>0.095</v>
      </c>
      <c r="M30" s="17" t="s">
        <v>16</v>
      </c>
      <c r="N30" s="32">
        <v>49300000</v>
      </c>
      <c r="O30" s="32">
        <v>0</v>
      </c>
      <c r="P30" s="32">
        <v>0</v>
      </c>
      <c r="Q30" s="32">
        <v>0</v>
      </c>
      <c r="R30" s="32">
        <v>0</v>
      </c>
      <c r="S30" s="32"/>
      <c r="T30" s="32">
        <v>1785115.06</v>
      </c>
      <c r="U30" s="32">
        <v>0</v>
      </c>
      <c r="V30" s="32">
        <v>49300000</v>
      </c>
      <c r="W30" s="20">
        <v>1785115.06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25">
        <f>N30-V30</f>
        <v>0</v>
      </c>
      <c r="AE30" s="32">
        <v>0</v>
      </c>
      <c r="AF30" s="25">
        <v>0</v>
      </c>
      <c r="AG30" s="32">
        <v>0</v>
      </c>
      <c r="AH30" s="41">
        <v>0</v>
      </c>
      <c r="AK30" s="71"/>
      <c r="AL30" s="72"/>
    </row>
    <row r="31" spans="1:38" s="33" customFormat="1" ht="17.25">
      <c r="A31" s="39" t="s">
        <v>75</v>
      </c>
      <c r="B31" s="27"/>
      <c r="C31" s="7"/>
      <c r="D31" s="7"/>
      <c r="E31" s="7"/>
      <c r="F31" s="7"/>
      <c r="G31" s="7"/>
      <c r="H31" s="7"/>
      <c r="I31" s="7"/>
      <c r="J31" s="7"/>
      <c r="K31" s="28">
        <f>SUM(K30:K30)</f>
        <v>50000000</v>
      </c>
      <c r="L31" s="7"/>
      <c r="M31" s="7"/>
      <c r="N31" s="28">
        <f aca="true" t="shared" si="4" ref="N31:AH31">SUM(N30:N30)</f>
        <v>49300000</v>
      </c>
      <c r="O31" s="28">
        <f t="shared" si="4"/>
        <v>0</v>
      </c>
      <c r="P31" s="28">
        <f t="shared" si="4"/>
        <v>0</v>
      </c>
      <c r="Q31" s="28">
        <f t="shared" si="4"/>
        <v>0</v>
      </c>
      <c r="R31" s="28">
        <f t="shared" si="4"/>
        <v>0</v>
      </c>
      <c r="S31" s="28">
        <f t="shared" si="4"/>
        <v>0</v>
      </c>
      <c r="T31" s="28">
        <f t="shared" si="4"/>
        <v>1785115.06</v>
      </c>
      <c r="U31" s="28">
        <f t="shared" si="4"/>
        <v>0</v>
      </c>
      <c r="V31" s="28">
        <f t="shared" si="4"/>
        <v>49300000</v>
      </c>
      <c r="W31" s="28">
        <f t="shared" si="4"/>
        <v>1785115.06</v>
      </c>
      <c r="X31" s="28">
        <f t="shared" si="4"/>
        <v>0</v>
      </c>
      <c r="Y31" s="28">
        <f t="shared" si="4"/>
        <v>0</v>
      </c>
      <c r="Z31" s="28">
        <f t="shared" si="4"/>
        <v>0</v>
      </c>
      <c r="AA31" s="28">
        <f t="shared" si="4"/>
        <v>0</v>
      </c>
      <c r="AB31" s="28">
        <f t="shared" si="4"/>
        <v>0</v>
      </c>
      <c r="AC31" s="28">
        <f t="shared" si="4"/>
        <v>0</v>
      </c>
      <c r="AD31" s="28">
        <f t="shared" si="4"/>
        <v>0</v>
      </c>
      <c r="AE31" s="28">
        <f t="shared" si="4"/>
        <v>0</v>
      </c>
      <c r="AF31" s="28">
        <f t="shared" si="4"/>
        <v>0</v>
      </c>
      <c r="AG31" s="28">
        <f t="shared" si="4"/>
        <v>0</v>
      </c>
      <c r="AH31" s="28">
        <f t="shared" si="4"/>
        <v>0</v>
      </c>
      <c r="AK31" s="72"/>
      <c r="AL31" s="72"/>
    </row>
    <row r="32" spans="1:34" ht="15">
      <c r="A32" s="37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2"/>
    </row>
    <row r="33" spans="1:34" s="33" customFormat="1" ht="15.75" thickBot="1">
      <c r="A33" s="48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2">
        <v>0</v>
      </c>
    </row>
    <row r="34" spans="1:34" s="33" customFormat="1" ht="23.25" customHeight="1" thickBot="1">
      <c r="A34" s="53" t="s">
        <v>14</v>
      </c>
      <c r="B34" s="54"/>
      <c r="C34" s="54"/>
      <c r="D34" s="54"/>
      <c r="E34" s="54"/>
      <c r="F34" s="54"/>
      <c r="G34" s="54"/>
      <c r="H34" s="54"/>
      <c r="I34" s="54"/>
      <c r="J34" s="54"/>
      <c r="K34" s="55">
        <f>K18+K28+K31+K33</f>
        <v>212373000</v>
      </c>
      <c r="L34" s="54"/>
      <c r="M34" s="54"/>
      <c r="N34" s="55">
        <f aca="true" t="shared" si="5" ref="N34:AH34">N18+N28+N31+N33</f>
        <v>113491174.97</v>
      </c>
      <c r="O34" s="55">
        <f t="shared" si="5"/>
        <v>0</v>
      </c>
      <c r="P34" s="55">
        <f t="shared" si="5"/>
        <v>0</v>
      </c>
      <c r="Q34" s="55">
        <f t="shared" si="5"/>
        <v>0</v>
      </c>
      <c r="R34" s="55">
        <f t="shared" si="5"/>
        <v>0</v>
      </c>
      <c r="S34" s="55">
        <f t="shared" si="5"/>
        <v>79700000</v>
      </c>
      <c r="T34" s="55">
        <f t="shared" si="5"/>
        <v>1869225.52</v>
      </c>
      <c r="U34" s="55">
        <f t="shared" si="5"/>
        <v>0</v>
      </c>
      <c r="V34" s="55">
        <f t="shared" si="5"/>
        <v>79700000</v>
      </c>
      <c r="W34" s="55">
        <f t="shared" si="5"/>
        <v>1869225.52</v>
      </c>
      <c r="X34" s="55">
        <f t="shared" si="5"/>
        <v>0</v>
      </c>
      <c r="Y34" s="55">
        <f t="shared" si="5"/>
        <v>0</v>
      </c>
      <c r="Z34" s="55">
        <f t="shared" si="5"/>
        <v>0</v>
      </c>
      <c r="AA34" s="55">
        <f t="shared" si="5"/>
        <v>0</v>
      </c>
      <c r="AB34" s="55">
        <f t="shared" si="5"/>
        <v>0</v>
      </c>
      <c r="AC34" s="55">
        <f t="shared" si="5"/>
        <v>0</v>
      </c>
      <c r="AD34" s="55">
        <f t="shared" si="5"/>
        <v>113491174.97</v>
      </c>
      <c r="AE34" s="55">
        <f t="shared" si="5"/>
        <v>0</v>
      </c>
      <c r="AF34" s="55">
        <f t="shared" si="5"/>
        <v>0</v>
      </c>
      <c r="AG34" s="55">
        <f t="shared" si="5"/>
        <v>0</v>
      </c>
      <c r="AH34" s="56">
        <f t="shared" si="5"/>
        <v>0</v>
      </c>
    </row>
    <row r="35" spans="1:34" ht="15">
      <c r="A35" s="8"/>
      <c r="B35" s="8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73"/>
      <c r="N35" s="73"/>
      <c r="O35" s="73"/>
      <c r="P35" s="73"/>
      <c r="Q35" s="7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">
      <c r="A36" s="8"/>
      <c r="B36" s="8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8">
      <c r="A39" s="8"/>
      <c r="B39" s="74"/>
      <c r="C39" s="75"/>
      <c r="D39" s="76"/>
      <c r="E39" s="74"/>
      <c r="F39" s="75"/>
      <c r="G39" s="108"/>
      <c r="H39" s="108"/>
      <c r="I39" s="74"/>
      <c r="J39" s="77"/>
      <c r="K39" s="78"/>
      <c r="L39" s="77"/>
      <c r="M39" s="73"/>
      <c r="N39" s="73"/>
      <c r="O39" s="73"/>
      <c r="P39" s="73"/>
      <c r="Q39" s="73"/>
      <c r="R39" s="8"/>
      <c r="S39" s="79"/>
      <c r="T39" s="79"/>
      <c r="U39" s="8"/>
      <c r="V39" s="8"/>
      <c r="W39" s="79"/>
      <c r="X39" s="8"/>
      <c r="Y39" s="8"/>
      <c r="Z39" s="8"/>
      <c r="AA39" s="8"/>
      <c r="AB39" s="8"/>
      <c r="AC39" s="8"/>
      <c r="AD39" s="79"/>
      <c r="AE39" s="8"/>
      <c r="AF39" s="8"/>
      <c r="AG39" s="8"/>
      <c r="AH39" s="8"/>
    </row>
    <row r="40" spans="1:34" ht="18">
      <c r="A40" s="8"/>
      <c r="B40" s="74"/>
      <c r="C40" s="80" t="s">
        <v>78</v>
      </c>
      <c r="D40" s="71"/>
      <c r="E40" s="71"/>
      <c r="F40" s="71"/>
      <c r="G40" s="81"/>
      <c r="H40" s="75"/>
      <c r="I40" s="75"/>
      <c r="J40" s="75"/>
      <c r="K40" s="75"/>
      <c r="L40" s="75"/>
      <c r="M40" s="86"/>
      <c r="N40" s="73"/>
      <c r="O40" s="73"/>
      <c r="P40" s="73"/>
      <c r="Q40" s="7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">
      <c r="A41" s="8"/>
      <c r="B41" s="74"/>
      <c r="C41" s="87" t="s">
        <v>79</v>
      </c>
      <c r="D41" s="87"/>
      <c r="E41" s="87"/>
      <c r="F41" s="81"/>
      <c r="G41" s="76"/>
      <c r="H41" s="76"/>
      <c r="I41" s="76"/>
      <c r="J41" s="76"/>
      <c r="K41" s="95" t="s">
        <v>77</v>
      </c>
      <c r="L41" s="95"/>
      <c r="M41" s="95"/>
      <c r="N41" s="82"/>
      <c r="O41" s="8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2:19" ht="18">
      <c r="B42" s="74"/>
      <c r="G42" s="107"/>
      <c r="H42" s="107"/>
      <c r="I42" s="74"/>
      <c r="J42" s="83"/>
      <c r="K42" s="83"/>
      <c r="L42" s="83"/>
      <c r="O42" s="83"/>
      <c r="P42" s="83"/>
      <c r="Q42" s="83"/>
      <c r="R42" s="83"/>
      <c r="S42" s="83"/>
    </row>
    <row r="43" spans="2:9" ht="18">
      <c r="B43" s="71"/>
      <c r="C43" s="80"/>
      <c r="G43" s="71"/>
      <c r="H43" s="71"/>
      <c r="I43" s="71"/>
    </row>
    <row r="44" spans="3:6" ht="18">
      <c r="C44" s="80"/>
      <c r="D44" s="74"/>
      <c r="F44" s="74"/>
    </row>
    <row r="46" spans="2:3" ht="12.75">
      <c r="B46" s="84"/>
      <c r="C46" s="84"/>
    </row>
    <row r="47" spans="2:3" ht="12.75">
      <c r="B47" s="85"/>
      <c r="C47" s="84"/>
    </row>
    <row r="48" ht="12.75">
      <c r="B48" s="68"/>
    </row>
    <row r="49" ht="12.75">
      <c r="B49" s="68"/>
    </row>
  </sheetData>
  <sheetProtection/>
  <mergeCells count="39">
    <mergeCell ref="A9:N9"/>
    <mergeCell ref="AG11:AH11"/>
    <mergeCell ref="V14:X14"/>
    <mergeCell ref="AA14:AC14"/>
    <mergeCell ref="AD14:AF14"/>
    <mergeCell ref="AC1:AG1"/>
    <mergeCell ref="AG14:AH14"/>
    <mergeCell ref="Y14:Z14"/>
    <mergeCell ref="F12:F15"/>
    <mergeCell ref="I3:J3"/>
    <mergeCell ref="S14:U14"/>
    <mergeCell ref="S12:U13"/>
    <mergeCell ref="E12:E15"/>
    <mergeCell ref="K12:K15"/>
    <mergeCell ref="H12:H15"/>
    <mergeCell ref="N12:R13"/>
    <mergeCell ref="G12:G15"/>
    <mergeCell ref="A6:Q6"/>
    <mergeCell ref="Q14:R14"/>
    <mergeCell ref="G42:H42"/>
    <mergeCell ref="G39:H39"/>
    <mergeCell ref="A19:AH19"/>
    <mergeCell ref="L12:L15"/>
    <mergeCell ref="I12:J14"/>
    <mergeCell ref="C35:L35"/>
    <mergeCell ref="V12:Z13"/>
    <mergeCell ref="A12:A15"/>
    <mergeCell ref="C12:C15"/>
    <mergeCell ref="A29:AH29"/>
    <mergeCell ref="A8:U8"/>
    <mergeCell ref="N14:P14"/>
    <mergeCell ref="B12:B15"/>
    <mergeCell ref="D12:D15"/>
    <mergeCell ref="K41:M41"/>
    <mergeCell ref="G10:H10"/>
    <mergeCell ref="A17:AH17"/>
    <mergeCell ref="AA12:AC13"/>
    <mergeCell ref="M12:M15"/>
    <mergeCell ref="AD12:AH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7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2022-09-28T00:54:04Z</cp:lastPrinted>
  <dcterms:created xsi:type="dcterms:W3CDTF">2000-10-03T09:28:13Z</dcterms:created>
  <dcterms:modified xsi:type="dcterms:W3CDTF">2022-10-04T03:13:22Z</dcterms:modified>
  <cp:category/>
  <cp:version/>
  <cp:contentType/>
  <cp:contentStatus/>
</cp:coreProperties>
</file>