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65491" windowWidth="11970" windowHeight="6600" tabRatio="910" activeTab="0"/>
  </bookViews>
  <sheets>
    <sheet name="приложение № 2" sheetId="1" r:id="rId1"/>
  </sheets>
  <definedNames>
    <definedName name="_xlnm.Print_Titles" localSheetId="0">'приложение № 2'!$13:$17</definedName>
    <definedName name="_xlnm.Print_Area" localSheetId="0">'приложение № 2'!$A$2:$AH$42</definedName>
  </definedNames>
  <calcPr fullCalcOnLoad="1"/>
</workbook>
</file>

<file path=xl/sharedStrings.xml><?xml version="1.0" encoding="utf-8"?>
<sst xmlns="http://schemas.openxmlformats.org/spreadsheetml/2006/main" count="131" uniqueCount="90">
  <si>
    <t>основной долг (номинал)</t>
  </si>
  <si>
    <t xml:space="preserve">                                                      </t>
  </si>
  <si>
    <t>Регистрационный код обязательства</t>
  </si>
  <si>
    <t>в т.ч. просроченная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</si>
  <si>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</si>
  <si>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</si>
  <si>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</si>
  <si>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</si>
  <si>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общая сумма обязательств</t>
  </si>
  <si>
    <t xml:space="preserve">Задолженность на начало текущего года </t>
  </si>
  <si>
    <t>в т.ч.просроченная</t>
  </si>
  <si>
    <t>Итого по разделу 1</t>
  </si>
  <si>
    <t>Итого по разделу 2</t>
  </si>
  <si>
    <t>Итого по разделу 4</t>
  </si>
  <si>
    <t>Всего</t>
  </si>
  <si>
    <t>Администрация г.Саянска</t>
  </si>
  <si>
    <t>Доходы м.б.</t>
  </si>
  <si>
    <t>Вид долгового обязательства,  дата и номер договора заимствования, предоставления гарантии</t>
  </si>
  <si>
    <t>Порядковый номер</t>
  </si>
  <si>
    <t>Дата регистрации</t>
  </si>
  <si>
    <t xml:space="preserve">Основание возникновения долгового обязательства </t>
  </si>
  <si>
    <t xml:space="preserve">плановая </t>
  </si>
  <si>
    <t xml:space="preserve">фактическая </t>
  </si>
  <si>
    <t>Стоимость обслуживания долгового обязательства (в %)</t>
  </si>
  <si>
    <t>Начислено</t>
  </si>
  <si>
    <t>Исполнено</t>
  </si>
  <si>
    <t>Общая сумма обязательств</t>
  </si>
  <si>
    <t>проценты</t>
  </si>
  <si>
    <t>Списано</t>
  </si>
  <si>
    <t>1. Муниципальные  ценные бумаги</t>
  </si>
  <si>
    <t>2. Бюджетные кредиты, привлеченные в  местный бюджет  от других бюджетов бюджетной системы Российской Федерации</t>
  </si>
  <si>
    <t>1.</t>
  </si>
  <si>
    <t>Дата исполнения долгового обязательства (отметка о реструктуризации)</t>
  </si>
  <si>
    <t>Муниципальная долговая книга муниципального образования  «город Саянск»</t>
  </si>
  <si>
    <t>Приложение № 1</t>
  </si>
  <si>
    <t>к  Положению о порядке ведения</t>
  </si>
  <si>
    <t xml:space="preserve">муниципальной долговой книги </t>
  </si>
  <si>
    <t>муниципального образования «город Саянск»</t>
  </si>
  <si>
    <t>руб.</t>
  </si>
  <si>
    <t xml:space="preserve">Объем долгового обязательст      ва                            </t>
  </si>
  <si>
    <t>процен  ты</t>
  </si>
  <si>
    <t>процен    ты</t>
  </si>
  <si>
    <t>основной долг (номи    нал)</t>
  </si>
  <si>
    <t>процен   ты</t>
  </si>
  <si>
    <t>основ      ной долг (номи    нал)</t>
  </si>
  <si>
    <t>процен     ты</t>
  </si>
  <si>
    <t xml:space="preserve">Наименова    ние заемщика </t>
  </si>
  <si>
    <t>Наименова    ние кредитора</t>
  </si>
  <si>
    <t>Реквизиты решения Думы городского округа муниципального образования «город Саянск» о местном бюджете на текущий финансовый год и плановый период:</t>
  </si>
  <si>
    <t>4. Муниципальные гарантии</t>
  </si>
  <si>
    <t>04-2-13/0059</t>
  </si>
  <si>
    <t>Бюджетный кредит,договор № 21 о предоставлении бюджетного кредита  от 26.08.2013г.</t>
  </si>
  <si>
    <t xml:space="preserve"> Распоряжение правительства Иркутской области от 23 августа 2013 года № 330-рп.Доп.согл.от 02.04.2018г.№1</t>
  </si>
  <si>
    <t>Министерство финансов Иркутской области</t>
  </si>
  <si>
    <t>29.11.2024г.</t>
  </si>
  <si>
    <t>2.</t>
  </si>
  <si>
    <t>04-2-13/0061</t>
  </si>
  <si>
    <t>Бюджетный кредит,договор № 96 о предоставлении бюджетного кредита  от 03.12.2013г.</t>
  </si>
  <si>
    <t xml:space="preserve"> Распоряжение правительства Иркутской области от 29 ноября 2013 года № 527-рп.Доп.согл.от 02.04.2018г.№1</t>
  </si>
  <si>
    <t>3.</t>
  </si>
  <si>
    <t>04-2-13/0062</t>
  </si>
  <si>
    <t>Бюджетный кредит,договор № 108 о предоставлении бюджетного кредита  от 24.12.2013г.</t>
  </si>
  <si>
    <t xml:space="preserve"> Распоряжение правительства Иркутской области от 23 декабря 2013 года № 598-рп.Доп.согл.от 02.04.2018г.№1</t>
  </si>
  <si>
    <t>4.</t>
  </si>
  <si>
    <t>04-2-14/0064</t>
  </si>
  <si>
    <t>Бюджетный кредит,договор № 15 о предоставлении бюджетного кредита  от 10.06.2014г.</t>
  </si>
  <si>
    <t xml:space="preserve"> Распоряжение правительства Иркутской области от 09 июня 2014 года № 430-рп.Доп.согл.от 02.04.2018г.№1</t>
  </si>
  <si>
    <t>5.</t>
  </si>
  <si>
    <t>04-2-14/0066</t>
  </si>
  <si>
    <t>Бюджетный кредит,договор № 55 о предоставлении бюджетного кредита  от 13.11.2014г.</t>
  </si>
  <si>
    <t xml:space="preserve"> Распоряжение правительства Иркутской области от 12 ноября 2014 года № 901-рп.Доп.согл.от 02.04.2018г.№1</t>
  </si>
  <si>
    <t>6.</t>
  </si>
  <si>
    <t>04-2-14/0067</t>
  </si>
  <si>
    <t>Бюджетный кредит,договор № 83 о предоставлении бюджетного кредита  от 12.12.2014г.</t>
  </si>
  <si>
    <t xml:space="preserve"> Распоряжение правительства Иркутской области от 08 декабря 2014 года № 981-рп.Доп.согл.от 02.04.2018г.№1</t>
  </si>
  <si>
    <t>Итого по разделу 3</t>
  </si>
  <si>
    <t>3. Кредиты,полученные муниципальным образованием от кредитных организаций</t>
  </si>
  <si>
    <t>И.В. Бухарова</t>
  </si>
  <si>
    <t xml:space="preserve">Заместитель мэра городского округа по </t>
  </si>
  <si>
    <t xml:space="preserve">экономике и финансам - Начальник Управления по финансам и налогам  </t>
  </si>
  <si>
    <t>7.</t>
  </si>
  <si>
    <t>Бюджетный кредит,договор № 7 о предоставлении бюджетного кредита  от 13.07.2022г.</t>
  </si>
  <si>
    <r>
      <t xml:space="preserve"> Распоряжение правительства Иркутской области от 11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июля 2022 года № 372-рп</t>
    </r>
  </si>
  <si>
    <t>04-2-22/0079</t>
  </si>
  <si>
    <r>
      <t xml:space="preserve">Верхний предел долга по муниципальным гарантиям по состоянию на 1 января 2024 года </t>
    </r>
    <r>
      <rPr>
        <b/>
        <sz val="12"/>
        <color indexed="8"/>
        <rFont val="Times New Roman"/>
        <family val="1"/>
      </rPr>
      <t>0 руб.</t>
    </r>
  </si>
  <si>
    <t>по состоянию на 01.05.2023 года</t>
  </si>
  <si>
    <t>Решение Думы городского округа муниципального образования "город Саянск" от 20.04.2023 № 81-67-23-11 "О внесении изменений и дополнений в решение Думы городского округа муниципального образования "город Саянск" от 22.12.2022 № 81-67-22-23 "О местном бюджете на 2023 год и на плановый период 2024 и 2025 годов".</t>
  </si>
  <si>
    <r>
      <t xml:space="preserve">Верхний предел муниципального долга по состоянию на 1 января 2024 года </t>
    </r>
    <r>
      <rPr>
        <b/>
        <sz val="12"/>
        <color indexed="8"/>
        <rFont val="Times New Roman"/>
        <family val="1"/>
      </rPr>
      <t>88 425</t>
    </r>
    <r>
      <rPr>
        <b/>
        <sz val="12"/>
        <color indexed="8"/>
        <rFont val="Times New Roman"/>
        <family val="1"/>
      </rPr>
      <t xml:space="preserve"> 0</t>
    </r>
    <r>
      <rPr>
        <b/>
        <sz val="12"/>
        <color indexed="8"/>
        <rFont val="Times New Roman"/>
        <family val="1"/>
      </rPr>
      <t>00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руб.</t>
    </r>
  </si>
  <si>
    <r>
      <t xml:space="preserve">Предельный объем расходов на обслуживание муниципального долга по состоянию на 01 мая 2023 года </t>
    </r>
    <r>
      <rPr>
        <b/>
        <sz val="12"/>
        <color indexed="8"/>
        <rFont val="Times New Roman"/>
        <family val="1"/>
      </rPr>
      <t>2 242</t>
    </r>
    <r>
      <rPr>
        <b/>
        <sz val="12"/>
        <color indexed="8"/>
        <rFont val="Times New Roman"/>
        <family val="1"/>
      </rPr>
      <t xml:space="preserve"> 000 руб.</t>
    </r>
  </si>
  <si>
    <t xml:space="preserve">Объем муниципального долга по состоянию на 01 мая 2023 года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</si>
</sst>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  <numFmt numFmtId="165" formatCode="0.0%"/>
    <numFmt numFmtId="166" formatCode="0.00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10"/>
      <name val="Times New Roman"/>
      <family val="1"/>
    </font>
    <font>
      <i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i/>
      <sz val="12"/>
      <color rgb="FFFF0000"/>
      <name val="Times New Roman"/>
      <family val="1"/>
    </font>
    <font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54" fillId="0" borderId="0" xfId="0" applyFont="1" applyFill="1" applyAlignment="1" applyProtection="1">
      <alignment/>
      <protection locked="0"/>
    </xf>
    <xf numFmtId="0" fontId="54" fillId="0" borderId="0" xfId="0" applyFont="1" applyFill="1" applyAlignment="1" applyProtection="1">
      <alignment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4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2" xfId="0" applyNumberFormat="1" applyFont="1" applyFill="1" applyBorder="1" applyAlignment="1" applyProtection="1">
      <alignment horizontal="center" vertical="center"/>
      <protection locked="0"/>
    </xf>
    <xf numFmtId="4" fontId="10" fillId="0" borderId="10" xfId="0" applyNumberFormat="1" applyFont="1" applyFill="1" applyBorder="1" applyAlignment="1">
      <alignment vertical="center"/>
    </xf>
    <xf numFmtId="4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4" fontId="10" fillId="0" borderId="10" xfId="0" applyNumberFormat="1" applyFont="1" applyFill="1" applyBorder="1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4" fontId="10" fillId="0" borderId="18" xfId="0" applyNumberFormat="1" applyFont="1" applyFill="1" applyBorder="1" applyAlignment="1" applyProtection="1">
      <alignment horizontal="center" vertical="center"/>
      <protection hidden="1"/>
    </xf>
    <xf numFmtId="4" fontId="10" fillId="0" borderId="18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4" fontId="10" fillId="0" borderId="15" xfId="0" applyNumberFormat="1" applyFont="1" applyFill="1" applyBorder="1" applyAlignment="1">
      <alignment horizontal="center" vertical="center"/>
    </xf>
    <xf numFmtId="4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5" fillId="0" borderId="0" xfId="0" applyNumberFormat="1" applyFont="1" applyFill="1" applyAlignment="1">
      <alignment/>
    </xf>
    <xf numFmtId="4" fontId="9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Border="1" applyAlignment="1" applyProtection="1">
      <alignment horizontal="center"/>
      <protection locked="0"/>
    </xf>
    <xf numFmtId="4" fontId="7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4" fillId="0" borderId="0" xfId="0" applyFont="1" applyFill="1" applyAlignment="1" applyProtection="1">
      <alignment horizontal="left" wrapText="1"/>
      <protection locked="0"/>
    </xf>
    <xf numFmtId="0" fontId="0" fillId="0" borderId="0" xfId="0" applyFill="1" applyAlignment="1">
      <alignment horizontal="left"/>
    </xf>
    <xf numFmtId="0" fontId="7" fillId="0" borderId="0" xfId="0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Fill="1" applyAlignment="1">
      <alignment horizontal="left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vertical="top"/>
    </xf>
    <xf numFmtId="0" fontId="7" fillId="0" borderId="2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center"/>
    </xf>
    <xf numFmtId="0" fontId="12" fillId="0" borderId="0" xfId="0" applyFont="1" applyFill="1" applyBorder="1" applyAlignment="1" applyProtection="1">
      <alignment horizontal="center"/>
      <protection locked="0"/>
    </xf>
    <xf numFmtId="0" fontId="10" fillId="0" borderId="11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top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2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/>
    </xf>
    <xf numFmtId="0" fontId="12" fillId="0" borderId="0" xfId="0" applyFont="1" applyFill="1" applyAlignment="1" applyProtection="1">
      <alignment horizontal="center"/>
      <protection locked="0"/>
    </xf>
    <xf numFmtId="4" fontId="10" fillId="0" borderId="0" xfId="0" applyNumberFormat="1" applyFont="1" applyFill="1" applyAlignment="1" applyProtection="1">
      <alignment horizontal="center"/>
      <protection/>
    </xf>
    <xf numFmtId="0" fontId="10" fillId="0" borderId="24" xfId="0" applyFont="1" applyFill="1" applyBorder="1" applyAlignment="1">
      <alignment horizontal="left"/>
    </xf>
    <xf numFmtId="0" fontId="10" fillId="0" borderId="25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9"/>
  <sheetViews>
    <sheetView tabSelected="1" view="pageBreakPreview" zoomScale="80" zoomScaleSheetLayoutView="80" zoomScalePageLayoutView="0" workbookViewId="0" topLeftCell="A1">
      <pane ySplit="17" topLeftCell="A18" activePane="bottomLeft" state="frozen"/>
      <selection pane="topLeft" activeCell="A1" sqref="A1"/>
      <selection pane="bottomLeft" activeCell="G4" sqref="G4"/>
    </sheetView>
  </sheetViews>
  <sheetFormatPr defaultColWidth="9.00390625" defaultRowHeight="12.75"/>
  <cols>
    <col min="1" max="1" width="9.00390625" style="13" customWidth="1"/>
    <col min="2" max="2" width="15.375" style="13" customWidth="1"/>
    <col min="3" max="3" width="11.125" style="13" customWidth="1"/>
    <col min="4" max="4" width="17.00390625" style="13" customWidth="1"/>
    <col min="5" max="5" width="17.875" style="13" customWidth="1"/>
    <col min="6" max="6" width="13.875" style="13" customWidth="1"/>
    <col min="7" max="7" width="15.125" style="13" customWidth="1"/>
    <col min="8" max="8" width="15.00390625" style="13" customWidth="1"/>
    <col min="9" max="9" width="13.375" style="13" customWidth="1"/>
    <col min="10" max="10" width="12.75390625" style="13" customWidth="1"/>
    <col min="11" max="11" width="17.375" style="13" customWidth="1"/>
    <col min="12" max="12" width="12.25390625" style="13" customWidth="1"/>
    <col min="13" max="13" width="8.375" style="13" customWidth="1"/>
    <col min="14" max="14" width="18.125" style="13" customWidth="1"/>
    <col min="15" max="15" width="8.25390625" style="13" bestFit="1" customWidth="1"/>
    <col min="16" max="16" width="7.125" style="13" bestFit="1" customWidth="1"/>
    <col min="17" max="17" width="10.125" style="13" customWidth="1"/>
    <col min="18" max="18" width="8.25390625" style="13" bestFit="1" customWidth="1"/>
    <col min="19" max="19" width="17.00390625" style="13" customWidth="1"/>
    <col min="20" max="20" width="14.125" style="13" customWidth="1"/>
    <col min="21" max="21" width="7.375" style="13" customWidth="1"/>
    <col min="22" max="22" width="15.375" style="13" customWidth="1"/>
    <col min="23" max="23" width="13.625" style="13" customWidth="1"/>
    <col min="24" max="24" width="8.125" style="13" customWidth="1"/>
    <col min="25" max="25" width="9.375" style="13" customWidth="1"/>
    <col min="26" max="26" width="8.25390625" style="13" bestFit="1" customWidth="1"/>
    <col min="27" max="27" width="15.125" style="13" customWidth="1"/>
    <col min="28" max="28" width="11.75390625" style="13" customWidth="1"/>
    <col min="29" max="29" width="8.125" style="13" customWidth="1"/>
    <col min="30" max="30" width="16.00390625" style="13" customWidth="1"/>
    <col min="31" max="31" width="8.625" style="13" customWidth="1"/>
    <col min="32" max="32" width="7.75390625" style="13" customWidth="1"/>
    <col min="33" max="33" width="8.375" style="13" customWidth="1"/>
    <col min="34" max="34" width="8.125" style="13" customWidth="1"/>
    <col min="35" max="35" width="6.125" style="13" customWidth="1"/>
    <col min="36" max="36" width="3.00390625" style="13" customWidth="1"/>
    <col min="37" max="37" width="7.25390625" style="13" customWidth="1"/>
    <col min="38" max="16384" width="9.00390625" style="13" customWidth="1"/>
  </cols>
  <sheetData>
    <row r="1" spans="29:33" ht="11.25" customHeight="1">
      <c r="AC1" s="91"/>
      <c r="AD1" s="91"/>
      <c r="AE1" s="91"/>
      <c r="AF1" s="91"/>
      <c r="AG1" s="91"/>
    </row>
    <row r="2" spans="29:33" ht="6.75" customHeight="1">
      <c r="AC2" s="95"/>
      <c r="AD2" s="95"/>
      <c r="AE2" s="95"/>
      <c r="AF2" s="95"/>
      <c r="AG2" s="95"/>
    </row>
    <row r="3" spans="1:39" ht="18.75">
      <c r="A3" s="8"/>
      <c r="B3" s="8"/>
      <c r="C3" s="8"/>
      <c r="D3" s="8"/>
      <c r="E3" s="8"/>
      <c r="G3" s="57"/>
      <c r="H3" s="58" t="s">
        <v>33</v>
      </c>
      <c r="I3" s="8"/>
      <c r="J3" s="59"/>
      <c r="K3" s="59"/>
      <c r="L3" s="59"/>
      <c r="M3" s="59"/>
      <c r="N3" s="59"/>
      <c r="O3" s="59"/>
      <c r="P3" s="59"/>
      <c r="Q3" s="59"/>
      <c r="R3" s="59"/>
      <c r="S3" s="8"/>
      <c r="T3" s="8"/>
      <c r="U3" s="8"/>
      <c r="V3" s="8"/>
      <c r="W3" s="8"/>
      <c r="X3" s="8"/>
      <c r="Y3" s="8"/>
      <c r="Z3" s="8"/>
      <c r="AA3" s="8"/>
      <c r="AB3" s="8"/>
      <c r="AC3" s="60"/>
      <c r="AD3" s="61" t="s">
        <v>34</v>
      </c>
      <c r="AE3" s="61"/>
      <c r="AF3" s="61"/>
      <c r="AG3" s="8"/>
      <c r="AH3" s="60"/>
      <c r="AJ3" s="33"/>
      <c r="AK3" s="33"/>
      <c r="AL3" s="33"/>
      <c r="AM3" s="33"/>
    </row>
    <row r="4" spans="1:34" ht="15.75">
      <c r="A4" s="8"/>
      <c r="B4" s="8"/>
      <c r="C4" s="57"/>
      <c r="D4" s="8"/>
      <c r="E4" s="8"/>
      <c r="F4" s="8" t="s">
        <v>85</v>
      </c>
      <c r="G4" s="8"/>
      <c r="H4" s="8"/>
      <c r="I4" s="99"/>
      <c r="J4" s="99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60"/>
      <c r="AD4" s="61" t="s">
        <v>35</v>
      </c>
      <c r="AE4" s="61"/>
      <c r="AF4" s="61"/>
      <c r="AG4" s="8"/>
      <c r="AH4" s="60"/>
    </row>
    <row r="5" spans="1:34" ht="15.75">
      <c r="A5" s="8"/>
      <c r="B5" s="8"/>
      <c r="C5" s="57"/>
      <c r="D5" s="8"/>
      <c r="E5" s="8"/>
      <c r="F5" s="8"/>
      <c r="G5" s="8"/>
      <c r="H5" s="8"/>
      <c r="I5" s="62"/>
      <c r="J5" s="62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60"/>
      <c r="AD5" s="61" t="s">
        <v>36</v>
      </c>
      <c r="AE5" s="61"/>
      <c r="AF5" s="61"/>
      <c r="AG5" s="8"/>
      <c r="AH5" s="60"/>
    </row>
    <row r="6" spans="1:34" ht="15.75">
      <c r="A6" s="12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60"/>
      <c r="AD6" s="61" t="s">
        <v>37</v>
      </c>
      <c r="AE6" s="61"/>
      <c r="AF6" s="61"/>
      <c r="AG6" s="61"/>
      <c r="AH6" s="60"/>
    </row>
    <row r="7" spans="1:34" s="89" customFormat="1" ht="39" customHeight="1">
      <c r="A7" s="107" t="s">
        <v>86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</row>
    <row r="8" spans="1:34" ht="16.5" customHeight="1">
      <c r="A8" s="9" t="s">
        <v>87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3.5" customHeight="1">
      <c r="A9" s="90" t="s">
        <v>84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s="63" customFormat="1" ht="18" customHeight="1">
      <c r="A10" s="90" t="s">
        <v>88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10"/>
      <c r="P10" s="10"/>
      <c r="Q10" s="10"/>
      <c r="R10" s="10"/>
      <c r="S10" s="9"/>
      <c r="T10" s="9"/>
      <c r="U10" s="9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</row>
    <row r="11" spans="1:34" ht="15.75">
      <c r="A11" s="11" t="s">
        <v>89</v>
      </c>
      <c r="B11" s="11"/>
      <c r="C11" s="11"/>
      <c r="D11" s="11"/>
      <c r="E11" s="11"/>
      <c r="F11" s="11"/>
      <c r="G11" s="119">
        <f>AD34</f>
        <v>79496505.73</v>
      </c>
      <c r="H11" s="119"/>
      <c r="I11" s="12" t="s">
        <v>38</v>
      </c>
      <c r="J11" s="11"/>
      <c r="K11" s="8"/>
      <c r="L11" s="8"/>
      <c r="M11" s="8"/>
      <c r="N11" s="12"/>
      <c r="O11" s="12"/>
      <c r="P11" s="12"/>
      <c r="Q11" s="12"/>
      <c r="R11" s="12"/>
      <c r="S11" s="12"/>
      <c r="T11" s="12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6.5" thickBot="1">
      <c r="A12" s="8"/>
      <c r="B12" s="8"/>
      <c r="C12" s="8"/>
      <c r="D12" s="8"/>
      <c r="E12" s="8" t="s">
        <v>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92" t="s">
        <v>38</v>
      </c>
      <c r="AH12" s="92"/>
    </row>
    <row r="13" spans="1:36" ht="23.25" customHeight="1">
      <c r="A13" s="115" t="s">
        <v>18</v>
      </c>
      <c r="B13" s="97" t="s">
        <v>19</v>
      </c>
      <c r="C13" s="97" t="s">
        <v>2</v>
      </c>
      <c r="D13" s="97" t="s">
        <v>17</v>
      </c>
      <c r="E13" s="97" t="s">
        <v>20</v>
      </c>
      <c r="F13" s="97" t="s">
        <v>46</v>
      </c>
      <c r="G13" s="97" t="s">
        <v>47</v>
      </c>
      <c r="H13" s="97" t="s">
        <v>7</v>
      </c>
      <c r="I13" s="97" t="s">
        <v>32</v>
      </c>
      <c r="J13" s="113"/>
      <c r="K13" s="97" t="s">
        <v>39</v>
      </c>
      <c r="L13" s="97" t="s">
        <v>23</v>
      </c>
      <c r="M13" s="97" t="s">
        <v>6</v>
      </c>
      <c r="N13" s="105" t="s">
        <v>9</v>
      </c>
      <c r="O13" s="105"/>
      <c r="P13" s="105"/>
      <c r="Q13" s="105"/>
      <c r="R13" s="105"/>
      <c r="S13" s="100" t="s">
        <v>24</v>
      </c>
      <c r="T13" s="100"/>
      <c r="U13" s="100"/>
      <c r="V13" s="100" t="s">
        <v>25</v>
      </c>
      <c r="W13" s="100"/>
      <c r="X13" s="100"/>
      <c r="Y13" s="100"/>
      <c r="Z13" s="100"/>
      <c r="AA13" s="100" t="s">
        <v>28</v>
      </c>
      <c r="AB13" s="100"/>
      <c r="AC13" s="100"/>
      <c r="AD13" s="123" t="s">
        <v>5</v>
      </c>
      <c r="AE13" s="123"/>
      <c r="AF13" s="123"/>
      <c r="AG13" s="123"/>
      <c r="AH13" s="124"/>
      <c r="AI13" s="4"/>
      <c r="AJ13" s="4"/>
    </row>
    <row r="14" spans="1:36" ht="12.75">
      <c r="A14" s="116"/>
      <c r="B14" s="94"/>
      <c r="C14" s="94"/>
      <c r="D14" s="94"/>
      <c r="E14" s="93"/>
      <c r="F14" s="93"/>
      <c r="G14" s="93"/>
      <c r="H14" s="94"/>
      <c r="I14" s="94"/>
      <c r="J14" s="94"/>
      <c r="K14" s="102"/>
      <c r="L14" s="93"/>
      <c r="M14" s="93"/>
      <c r="N14" s="106"/>
      <c r="O14" s="106"/>
      <c r="P14" s="106"/>
      <c r="Q14" s="106"/>
      <c r="R14" s="106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25"/>
      <c r="AE14" s="125"/>
      <c r="AF14" s="125"/>
      <c r="AG14" s="125"/>
      <c r="AH14" s="126"/>
      <c r="AI14" s="64"/>
      <c r="AJ14" s="64"/>
    </row>
    <row r="15" spans="1:36" ht="51" customHeight="1">
      <c r="A15" s="116"/>
      <c r="B15" s="94"/>
      <c r="C15" s="94"/>
      <c r="D15" s="94"/>
      <c r="E15" s="93"/>
      <c r="F15" s="93"/>
      <c r="G15" s="93"/>
      <c r="H15" s="94"/>
      <c r="I15" s="94"/>
      <c r="J15" s="94"/>
      <c r="K15" s="102"/>
      <c r="L15" s="93"/>
      <c r="M15" s="93"/>
      <c r="N15" s="93" t="s">
        <v>8</v>
      </c>
      <c r="O15" s="93"/>
      <c r="P15" s="93"/>
      <c r="Q15" s="93" t="s">
        <v>3</v>
      </c>
      <c r="R15" s="93"/>
      <c r="S15" s="94" t="s">
        <v>8</v>
      </c>
      <c r="T15" s="94"/>
      <c r="U15" s="94"/>
      <c r="V15" s="93" t="s">
        <v>8</v>
      </c>
      <c r="W15" s="93"/>
      <c r="X15" s="93"/>
      <c r="Y15" s="93" t="s">
        <v>10</v>
      </c>
      <c r="Z15" s="93"/>
      <c r="AA15" s="94" t="s">
        <v>8</v>
      </c>
      <c r="AB15" s="94"/>
      <c r="AC15" s="94"/>
      <c r="AD15" s="93" t="s">
        <v>26</v>
      </c>
      <c r="AE15" s="93"/>
      <c r="AF15" s="93"/>
      <c r="AG15" s="93" t="s">
        <v>3</v>
      </c>
      <c r="AH15" s="96"/>
      <c r="AI15" s="64"/>
      <c r="AJ15" s="64"/>
    </row>
    <row r="16" spans="1:36" ht="87" customHeight="1" thickBot="1">
      <c r="A16" s="117"/>
      <c r="B16" s="104"/>
      <c r="C16" s="104"/>
      <c r="D16" s="104"/>
      <c r="E16" s="98"/>
      <c r="F16" s="98"/>
      <c r="G16" s="98"/>
      <c r="H16" s="104"/>
      <c r="I16" s="43" t="s">
        <v>21</v>
      </c>
      <c r="J16" s="43" t="s">
        <v>22</v>
      </c>
      <c r="K16" s="103"/>
      <c r="L16" s="98"/>
      <c r="M16" s="98"/>
      <c r="N16" s="43" t="s">
        <v>0</v>
      </c>
      <c r="O16" s="43" t="s">
        <v>40</v>
      </c>
      <c r="P16" s="44" t="s">
        <v>4</v>
      </c>
      <c r="Q16" s="43" t="s">
        <v>0</v>
      </c>
      <c r="R16" s="43" t="s">
        <v>41</v>
      </c>
      <c r="S16" s="43" t="s">
        <v>0</v>
      </c>
      <c r="T16" s="43" t="s">
        <v>27</v>
      </c>
      <c r="U16" s="43" t="s">
        <v>4</v>
      </c>
      <c r="V16" s="43" t="s">
        <v>0</v>
      </c>
      <c r="W16" s="43" t="s">
        <v>27</v>
      </c>
      <c r="X16" s="43" t="s">
        <v>4</v>
      </c>
      <c r="Y16" s="43" t="s">
        <v>42</v>
      </c>
      <c r="Z16" s="43" t="s">
        <v>43</v>
      </c>
      <c r="AA16" s="43" t="s">
        <v>44</v>
      </c>
      <c r="AB16" s="43" t="s">
        <v>45</v>
      </c>
      <c r="AC16" s="43" t="s">
        <v>4</v>
      </c>
      <c r="AD16" s="43" t="s">
        <v>0</v>
      </c>
      <c r="AE16" s="43" t="s">
        <v>45</v>
      </c>
      <c r="AF16" s="43" t="s">
        <v>4</v>
      </c>
      <c r="AG16" s="43" t="s">
        <v>44</v>
      </c>
      <c r="AH16" s="45" t="s">
        <v>27</v>
      </c>
      <c r="AI16" s="2"/>
      <c r="AJ16" s="1"/>
    </row>
    <row r="17" spans="1:36" ht="15" customHeight="1" thickBot="1">
      <c r="A17" s="65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f>O17+1</f>
        <v>16</v>
      </c>
      <c r="Q17" s="46">
        <f>P17+1</f>
        <v>17</v>
      </c>
      <c r="R17" s="46">
        <v>18</v>
      </c>
      <c r="S17" s="46">
        <v>19</v>
      </c>
      <c r="T17" s="46">
        <v>20</v>
      </c>
      <c r="U17" s="46">
        <f aca="true" t="shared" si="0" ref="U17:AG17">T17+1</f>
        <v>21</v>
      </c>
      <c r="V17" s="46">
        <f t="shared" si="0"/>
        <v>22</v>
      </c>
      <c r="W17" s="46">
        <v>23</v>
      </c>
      <c r="X17" s="46">
        <f t="shared" si="0"/>
        <v>24</v>
      </c>
      <c r="Y17" s="46">
        <f t="shared" si="0"/>
        <v>25</v>
      </c>
      <c r="Z17" s="46">
        <v>26</v>
      </c>
      <c r="AA17" s="46">
        <v>27</v>
      </c>
      <c r="AB17" s="46">
        <v>28</v>
      </c>
      <c r="AC17" s="46">
        <v>29</v>
      </c>
      <c r="AD17" s="46">
        <v>30</v>
      </c>
      <c r="AE17" s="46">
        <v>31</v>
      </c>
      <c r="AF17" s="46">
        <f t="shared" si="0"/>
        <v>32</v>
      </c>
      <c r="AG17" s="46">
        <f t="shared" si="0"/>
        <v>33</v>
      </c>
      <c r="AH17" s="47">
        <v>34</v>
      </c>
      <c r="AI17" s="3"/>
      <c r="AJ17" s="3"/>
    </row>
    <row r="18" spans="1:37" ht="15.75">
      <c r="A18" s="120" t="s">
        <v>29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I18" s="66"/>
      <c r="AJ18" s="66"/>
      <c r="AK18" s="66"/>
    </row>
    <row r="19" spans="1:37" s="33" customFormat="1" ht="15.75">
      <c r="A19" s="37" t="s">
        <v>11</v>
      </c>
      <c r="B19" s="6"/>
      <c r="C19" s="6"/>
      <c r="D19" s="6"/>
      <c r="E19" s="6"/>
      <c r="F19" s="6"/>
      <c r="G19" s="6"/>
      <c r="H19" s="29"/>
      <c r="I19" s="29"/>
      <c r="J19" s="30"/>
      <c r="K19" s="30"/>
      <c r="L19" s="30"/>
      <c r="M19" s="30"/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8">
        <v>0</v>
      </c>
      <c r="AI19" s="5"/>
      <c r="AJ19" s="67"/>
      <c r="AK19" s="67"/>
    </row>
    <row r="20" spans="1:37" ht="15.75">
      <c r="A20" s="110" t="s">
        <v>30</v>
      </c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2"/>
      <c r="AI20" s="68"/>
      <c r="AJ20" s="68"/>
      <c r="AK20" s="68"/>
    </row>
    <row r="21" spans="1:37" ht="147" customHeight="1">
      <c r="A21" s="15" t="s">
        <v>31</v>
      </c>
      <c r="B21" s="16">
        <v>41512</v>
      </c>
      <c r="C21" s="17" t="s">
        <v>50</v>
      </c>
      <c r="D21" s="18" t="s">
        <v>51</v>
      </c>
      <c r="E21" s="18" t="s">
        <v>52</v>
      </c>
      <c r="F21" s="18" t="s">
        <v>15</v>
      </c>
      <c r="G21" s="18" t="s">
        <v>53</v>
      </c>
      <c r="H21" s="16">
        <v>41512</v>
      </c>
      <c r="I21" s="16" t="s">
        <v>54</v>
      </c>
      <c r="J21" s="19"/>
      <c r="K21" s="20">
        <v>14666000</v>
      </c>
      <c r="L21" s="21">
        <v>0.001</v>
      </c>
      <c r="M21" s="17" t="s">
        <v>16</v>
      </c>
      <c r="N21" s="20">
        <v>3975479.24</v>
      </c>
      <c r="O21" s="24">
        <v>0</v>
      </c>
      <c r="P21" s="24">
        <v>0</v>
      </c>
      <c r="Q21" s="24">
        <v>0</v>
      </c>
      <c r="R21" s="24">
        <v>0</v>
      </c>
      <c r="S21" s="20">
        <v>744.26</v>
      </c>
      <c r="T21" s="20">
        <v>744.26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2042080.1</v>
      </c>
      <c r="AB21" s="20">
        <v>744.26</v>
      </c>
      <c r="AC21" s="20">
        <v>0</v>
      </c>
      <c r="AD21" s="25">
        <f>N21+S21-V21-AA21</f>
        <v>1934143.4</v>
      </c>
      <c r="AE21" s="25">
        <v>0</v>
      </c>
      <c r="AF21" s="25">
        <v>0</v>
      </c>
      <c r="AG21" s="20">
        <v>0</v>
      </c>
      <c r="AH21" s="26">
        <v>0</v>
      </c>
      <c r="AI21" s="68"/>
      <c r="AJ21" s="68"/>
      <c r="AK21" s="68"/>
    </row>
    <row r="22" spans="1:37" ht="139.5" customHeight="1">
      <c r="A22" s="15" t="s">
        <v>55</v>
      </c>
      <c r="B22" s="16">
        <v>41611</v>
      </c>
      <c r="C22" s="17" t="s">
        <v>56</v>
      </c>
      <c r="D22" s="18" t="s">
        <v>57</v>
      </c>
      <c r="E22" s="18" t="s">
        <v>58</v>
      </c>
      <c r="F22" s="18" t="s">
        <v>15</v>
      </c>
      <c r="G22" s="18" t="s">
        <v>53</v>
      </c>
      <c r="H22" s="16">
        <v>41611</v>
      </c>
      <c r="I22" s="16" t="s">
        <v>54</v>
      </c>
      <c r="J22" s="19"/>
      <c r="K22" s="20">
        <v>18094000</v>
      </c>
      <c r="L22" s="21">
        <v>0.001</v>
      </c>
      <c r="M22" s="17" t="s">
        <v>16</v>
      </c>
      <c r="N22" s="20">
        <v>15076882.51</v>
      </c>
      <c r="O22" s="24">
        <v>0</v>
      </c>
      <c r="P22" s="24">
        <v>0</v>
      </c>
      <c r="Q22" s="24">
        <v>0</v>
      </c>
      <c r="R22" s="24">
        <v>0</v>
      </c>
      <c r="S22" s="20">
        <v>2822.61</v>
      </c>
      <c r="T22" s="20">
        <v>2822.61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7827973.72</v>
      </c>
      <c r="AB22" s="20">
        <v>2822.61</v>
      </c>
      <c r="AC22" s="20">
        <v>0</v>
      </c>
      <c r="AD22" s="25">
        <f aca="true" t="shared" si="1" ref="AD22:AD27">N22+S22-V22-AA22</f>
        <v>7251731.399999999</v>
      </c>
      <c r="AE22" s="25">
        <v>0</v>
      </c>
      <c r="AF22" s="25">
        <f aca="true" t="shared" si="2" ref="AF22:AF27">P22+U22-X22-AC22</f>
        <v>0</v>
      </c>
      <c r="AG22" s="20">
        <v>0</v>
      </c>
      <c r="AH22" s="26">
        <v>0</v>
      </c>
      <c r="AI22" s="68"/>
      <c r="AJ22" s="68"/>
      <c r="AK22" s="68"/>
    </row>
    <row r="23" spans="1:37" ht="132.75" customHeight="1">
      <c r="A23" s="15" t="s">
        <v>59</v>
      </c>
      <c r="B23" s="16">
        <v>41632</v>
      </c>
      <c r="C23" s="17" t="s">
        <v>60</v>
      </c>
      <c r="D23" s="18" t="s">
        <v>61</v>
      </c>
      <c r="E23" s="22" t="s">
        <v>62</v>
      </c>
      <c r="F23" s="18" t="s">
        <v>15</v>
      </c>
      <c r="G23" s="18" t="s">
        <v>53</v>
      </c>
      <c r="H23" s="16">
        <v>41632</v>
      </c>
      <c r="I23" s="16" t="s">
        <v>54</v>
      </c>
      <c r="J23" s="19"/>
      <c r="K23" s="20">
        <v>4275000</v>
      </c>
      <c r="L23" s="21">
        <v>0.001</v>
      </c>
      <c r="M23" s="17" t="s">
        <v>16</v>
      </c>
      <c r="N23" s="20">
        <v>3166417.27</v>
      </c>
      <c r="O23" s="24">
        <v>0</v>
      </c>
      <c r="P23" s="24">
        <v>0</v>
      </c>
      <c r="Q23" s="24">
        <v>0</v>
      </c>
      <c r="R23" s="24">
        <v>0</v>
      </c>
      <c r="S23" s="20">
        <v>592.8</v>
      </c>
      <c r="T23" s="20">
        <v>592.8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1701733.42</v>
      </c>
      <c r="AB23" s="20">
        <v>592.8</v>
      </c>
      <c r="AC23" s="20">
        <v>0</v>
      </c>
      <c r="AD23" s="25">
        <f t="shared" si="1"/>
        <v>1465276.65</v>
      </c>
      <c r="AE23" s="25">
        <v>0</v>
      </c>
      <c r="AF23" s="25">
        <f t="shared" si="2"/>
        <v>0</v>
      </c>
      <c r="AG23" s="20">
        <v>0</v>
      </c>
      <c r="AH23" s="26">
        <v>0</v>
      </c>
      <c r="AI23" s="68"/>
      <c r="AJ23" s="68"/>
      <c r="AK23" s="68"/>
    </row>
    <row r="24" spans="1:37" ht="127.5" customHeight="1">
      <c r="A24" s="15" t="s">
        <v>63</v>
      </c>
      <c r="B24" s="16">
        <v>41800</v>
      </c>
      <c r="C24" s="17" t="s">
        <v>64</v>
      </c>
      <c r="D24" s="23" t="s">
        <v>65</v>
      </c>
      <c r="E24" s="22" t="s">
        <v>66</v>
      </c>
      <c r="F24" s="18" t="s">
        <v>15</v>
      </c>
      <c r="G24" s="18" t="s">
        <v>53</v>
      </c>
      <c r="H24" s="16">
        <v>41800</v>
      </c>
      <c r="I24" s="16" t="s">
        <v>54</v>
      </c>
      <c r="J24" s="19"/>
      <c r="K24" s="20">
        <v>19094000</v>
      </c>
      <c r="L24" s="21">
        <v>0.001</v>
      </c>
      <c r="M24" s="17" t="s">
        <v>16</v>
      </c>
      <c r="N24" s="20">
        <v>18307098.42</v>
      </c>
      <c r="O24" s="24">
        <v>0</v>
      </c>
      <c r="P24" s="24">
        <v>0</v>
      </c>
      <c r="Q24" s="24">
        <v>0</v>
      </c>
      <c r="R24" s="24">
        <v>0</v>
      </c>
      <c r="S24" s="20">
        <v>15632.07</v>
      </c>
      <c r="T24" s="20">
        <v>15632.07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9870053.82</v>
      </c>
      <c r="AB24" s="20">
        <v>15632.07</v>
      </c>
      <c r="AC24" s="20">
        <v>0</v>
      </c>
      <c r="AD24" s="25">
        <f t="shared" si="1"/>
        <v>8452676.670000002</v>
      </c>
      <c r="AE24" s="25">
        <v>0</v>
      </c>
      <c r="AF24" s="25">
        <f t="shared" si="2"/>
        <v>0</v>
      </c>
      <c r="AG24" s="20">
        <v>0</v>
      </c>
      <c r="AH24" s="26">
        <v>0</v>
      </c>
      <c r="AI24" s="68"/>
      <c r="AJ24" s="68"/>
      <c r="AK24" s="68"/>
    </row>
    <row r="25" spans="1:37" ht="132" customHeight="1">
      <c r="A25" s="15" t="s">
        <v>67</v>
      </c>
      <c r="B25" s="16">
        <v>41956</v>
      </c>
      <c r="C25" s="17" t="s">
        <v>68</v>
      </c>
      <c r="D25" s="18" t="s">
        <v>69</v>
      </c>
      <c r="E25" s="22" t="s">
        <v>70</v>
      </c>
      <c r="F25" s="18" t="s">
        <v>15</v>
      </c>
      <c r="G25" s="18" t="s">
        <v>53</v>
      </c>
      <c r="H25" s="16">
        <v>41956</v>
      </c>
      <c r="I25" s="16" t="s">
        <v>54</v>
      </c>
      <c r="J25" s="19"/>
      <c r="K25" s="20">
        <v>18000000</v>
      </c>
      <c r="L25" s="21">
        <v>0.001</v>
      </c>
      <c r="M25" s="17" t="s">
        <v>16</v>
      </c>
      <c r="N25" s="20">
        <v>16060019.79</v>
      </c>
      <c r="O25" s="24">
        <v>0</v>
      </c>
      <c r="P25" s="24">
        <v>0</v>
      </c>
      <c r="Q25" s="24">
        <v>0</v>
      </c>
      <c r="R25" s="24">
        <v>0</v>
      </c>
      <c r="S25" s="20">
        <v>13713.35</v>
      </c>
      <c r="T25" s="20">
        <v>13713.35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8508667.08</v>
      </c>
      <c r="AB25" s="20">
        <v>13713.35</v>
      </c>
      <c r="AC25" s="20">
        <v>0</v>
      </c>
      <c r="AD25" s="25">
        <f t="shared" si="1"/>
        <v>7565066.059999999</v>
      </c>
      <c r="AE25" s="25">
        <v>0</v>
      </c>
      <c r="AF25" s="25">
        <f t="shared" si="2"/>
        <v>0</v>
      </c>
      <c r="AG25" s="20">
        <v>0</v>
      </c>
      <c r="AH25" s="26">
        <v>0</v>
      </c>
      <c r="AI25" s="68"/>
      <c r="AJ25" s="68"/>
      <c r="AK25" s="68"/>
    </row>
    <row r="26" spans="1:37" ht="134.25" customHeight="1">
      <c r="A26" s="15" t="s">
        <v>71</v>
      </c>
      <c r="B26" s="16">
        <v>41985</v>
      </c>
      <c r="C26" s="17" t="s">
        <v>72</v>
      </c>
      <c r="D26" s="18" t="s">
        <v>73</v>
      </c>
      <c r="E26" s="22" t="s">
        <v>74</v>
      </c>
      <c r="F26" s="18" t="s">
        <v>15</v>
      </c>
      <c r="G26" s="18" t="s">
        <v>53</v>
      </c>
      <c r="H26" s="16">
        <v>41985</v>
      </c>
      <c r="I26" s="16" t="s">
        <v>54</v>
      </c>
      <c r="J26" s="19"/>
      <c r="K26" s="20">
        <v>8544000</v>
      </c>
      <c r="L26" s="21">
        <v>0.001</v>
      </c>
      <c r="M26" s="17" t="s">
        <v>16</v>
      </c>
      <c r="N26" s="20">
        <v>7605277.74</v>
      </c>
      <c r="O26" s="24">
        <v>0</v>
      </c>
      <c r="P26" s="24">
        <v>0</v>
      </c>
      <c r="Q26" s="24">
        <v>0</v>
      </c>
      <c r="R26" s="24">
        <v>0</v>
      </c>
      <c r="S26" s="20">
        <v>6494</v>
      </c>
      <c r="T26" s="20">
        <v>6494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4084160.19</v>
      </c>
      <c r="AB26" s="20">
        <v>6494</v>
      </c>
      <c r="AC26" s="20">
        <v>0</v>
      </c>
      <c r="AD26" s="25">
        <f t="shared" si="1"/>
        <v>3527611.5500000003</v>
      </c>
      <c r="AE26" s="25">
        <v>0</v>
      </c>
      <c r="AF26" s="25">
        <f t="shared" si="2"/>
        <v>0</v>
      </c>
      <c r="AG26" s="20">
        <v>0</v>
      </c>
      <c r="AH26" s="26">
        <v>0</v>
      </c>
      <c r="AI26" s="68"/>
      <c r="AJ26" s="68"/>
      <c r="AK26" s="68"/>
    </row>
    <row r="27" spans="1:37" ht="175.5" customHeight="1">
      <c r="A27" s="15" t="s">
        <v>80</v>
      </c>
      <c r="B27" s="16">
        <v>44755</v>
      </c>
      <c r="C27" s="17" t="s">
        <v>83</v>
      </c>
      <c r="D27" s="18" t="s">
        <v>81</v>
      </c>
      <c r="E27" s="22" t="s">
        <v>82</v>
      </c>
      <c r="F27" s="18" t="s">
        <v>15</v>
      </c>
      <c r="G27" s="18" t="s">
        <v>53</v>
      </c>
      <c r="H27" s="16">
        <v>44755</v>
      </c>
      <c r="I27" s="16">
        <v>46580</v>
      </c>
      <c r="J27" s="19"/>
      <c r="K27" s="20">
        <v>49300000</v>
      </c>
      <c r="L27" s="21">
        <v>0.001</v>
      </c>
      <c r="M27" s="17" t="s">
        <v>16</v>
      </c>
      <c r="N27" s="20">
        <v>49300000</v>
      </c>
      <c r="O27" s="24">
        <v>0</v>
      </c>
      <c r="P27" s="24">
        <v>0</v>
      </c>
      <c r="Q27" s="24">
        <v>0</v>
      </c>
      <c r="R27" s="24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5">
        <f t="shared" si="1"/>
        <v>49300000</v>
      </c>
      <c r="AE27" s="25">
        <v>0</v>
      </c>
      <c r="AF27" s="25">
        <f t="shared" si="2"/>
        <v>0</v>
      </c>
      <c r="AG27" s="20">
        <v>0</v>
      </c>
      <c r="AH27" s="26">
        <v>0</v>
      </c>
      <c r="AI27" s="68"/>
      <c r="AJ27" s="68"/>
      <c r="AK27" s="68"/>
    </row>
    <row r="28" spans="1:38" s="69" customFormat="1" ht="18">
      <c r="A28" s="39" t="s">
        <v>12</v>
      </c>
      <c r="B28" s="27"/>
      <c r="C28" s="27"/>
      <c r="D28" s="27"/>
      <c r="E28" s="27"/>
      <c r="F28" s="27"/>
      <c r="G28" s="27"/>
      <c r="H28" s="27"/>
      <c r="I28" s="27"/>
      <c r="J28" s="27"/>
      <c r="K28" s="28">
        <f>SUM(K21:K27)</f>
        <v>131973000</v>
      </c>
      <c r="L28" s="28"/>
      <c r="M28" s="28"/>
      <c r="N28" s="28">
        <f>SUM(N21:N27)</f>
        <v>113491174.97</v>
      </c>
      <c r="O28" s="28">
        <f>SUM(O21:O26)</f>
        <v>0</v>
      </c>
      <c r="P28" s="28">
        <f>SUM(P21:P26)</f>
        <v>0</v>
      </c>
      <c r="Q28" s="28">
        <f>SUM(Q21:Q26)</f>
        <v>0</v>
      </c>
      <c r="R28" s="28">
        <f>SUM(R21:R26)</f>
        <v>0</v>
      </c>
      <c r="S28" s="28">
        <f aca="true" t="shared" si="3" ref="S28:AH28">SUM(S21:S27)</f>
        <v>39999.09</v>
      </c>
      <c r="T28" s="28">
        <f t="shared" si="3"/>
        <v>39999.09</v>
      </c>
      <c r="U28" s="28">
        <f t="shared" si="3"/>
        <v>0</v>
      </c>
      <c r="V28" s="28">
        <f t="shared" si="3"/>
        <v>0</v>
      </c>
      <c r="W28" s="28">
        <f t="shared" si="3"/>
        <v>0</v>
      </c>
      <c r="X28" s="28">
        <f t="shared" si="3"/>
        <v>0</v>
      </c>
      <c r="Y28" s="28">
        <f t="shared" si="3"/>
        <v>0</v>
      </c>
      <c r="Z28" s="28">
        <f t="shared" si="3"/>
        <v>0</v>
      </c>
      <c r="AA28" s="28">
        <f t="shared" si="3"/>
        <v>34034668.33</v>
      </c>
      <c r="AB28" s="28">
        <f t="shared" si="3"/>
        <v>39999.09</v>
      </c>
      <c r="AC28" s="28">
        <f t="shared" si="3"/>
        <v>0</v>
      </c>
      <c r="AD28" s="28">
        <f t="shared" si="3"/>
        <v>79496505.73</v>
      </c>
      <c r="AE28" s="28">
        <f t="shared" si="3"/>
        <v>0</v>
      </c>
      <c r="AF28" s="28">
        <f t="shared" si="3"/>
        <v>0</v>
      </c>
      <c r="AG28" s="28">
        <f t="shared" si="3"/>
        <v>0</v>
      </c>
      <c r="AH28" s="40">
        <f t="shared" si="3"/>
        <v>0</v>
      </c>
      <c r="AK28" s="70"/>
      <c r="AL28" s="70"/>
    </row>
    <row r="29" spans="1:37" ht="15.75">
      <c r="A29" s="110" t="s">
        <v>76</v>
      </c>
      <c r="B29" s="111"/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2"/>
      <c r="AI29" s="68"/>
      <c r="AJ29" s="68"/>
      <c r="AK29" s="68"/>
    </row>
    <row r="30" spans="1:38" ht="106.5" customHeight="1" hidden="1">
      <c r="A30" s="15" t="s">
        <v>31</v>
      </c>
      <c r="B30" s="35"/>
      <c r="C30" s="14"/>
      <c r="D30" s="14"/>
      <c r="E30" s="14"/>
      <c r="F30" s="18"/>
      <c r="G30" s="18"/>
      <c r="H30" s="35"/>
      <c r="I30" s="35"/>
      <c r="J30" s="14"/>
      <c r="K30" s="32"/>
      <c r="L30" s="36"/>
      <c r="M30" s="17"/>
      <c r="N30" s="32"/>
      <c r="O30" s="32">
        <v>0</v>
      </c>
      <c r="P30" s="32">
        <v>0</v>
      </c>
      <c r="Q30" s="32">
        <v>0</v>
      </c>
      <c r="R30" s="32">
        <v>0</v>
      </c>
      <c r="S30" s="32"/>
      <c r="T30" s="32"/>
      <c r="U30" s="32">
        <v>0</v>
      </c>
      <c r="V30" s="32"/>
      <c r="W30" s="20"/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25">
        <f>N30-V30</f>
        <v>0</v>
      </c>
      <c r="AE30" s="32">
        <v>0</v>
      </c>
      <c r="AF30" s="25">
        <v>0</v>
      </c>
      <c r="AG30" s="32">
        <v>0</v>
      </c>
      <c r="AH30" s="41">
        <v>0</v>
      </c>
      <c r="AK30" s="71"/>
      <c r="AL30" s="72"/>
    </row>
    <row r="31" spans="1:38" s="33" customFormat="1" ht="18">
      <c r="A31" s="39" t="s">
        <v>75</v>
      </c>
      <c r="B31" s="27"/>
      <c r="C31" s="7"/>
      <c r="D31" s="7"/>
      <c r="E31" s="7"/>
      <c r="F31" s="7"/>
      <c r="G31" s="7"/>
      <c r="H31" s="7"/>
      <c r="I31" s="7"/>
      <c r="J31" s="7"/>
      <c r="K31" s="28">
        <f>SUM(K30:K30)</f>
        <v>0</v>
      </c>
      <c r="L31" s="7"/>
      <c r="M31" s="7"/>
      <c r="N31" s="28">
        <f aca="true" t="shared" si="4" ref="N31:AH31">SUM(N30:N30)</f>
        <v>0</v>
      </c>
      <c r="O31" s="28">
        <f t="shared" si="4"/>
        <v>0</v>
      </c>
      <c r="P31" s="28">
        <f t="shared" si="4"/>
        <v>0</v>
      </c>
      <c r="Q31" s="28">
        <f t="shared" si="4"/>
        <v>0</v>
      </c>
      <c r="R31" s="28">
        <f t="shared" si="4"/>
        <v>0</v>
      </c>
      <c r="S31" s="28">
        <f t="shared" si="4"/>
        <v>0</v>
      </c>
      <c r="T31" s="28">
        <f t="shared" si="4"/>
        <v>0</v>
      </c>
      <c r="U31" s="28">
        <f t="shared" si="4"/>
        <v>0</v>
      </c>
      <c r="V31" s="28">
        <f t="shared" si="4"/>
        <v>0</v>
      </c>
      <c r="W31" s="28">
        <f t="shared" si="4"/>
        <v>0</v>
      </c>
      <c r="X31" s="28">
        <f t="shared" si="4"/>
        <v>0</v>
      </c>
      <c r="Y31" s="28">
        <f t="shared" si="4"/>
        <v>0</v>
      </c>
      <c r="Z31" s="28">
        <f t="shared" si="4"/>
        <v>0</v>
      </c>
      <c r="AA31" s="28">
        <f t="shared" si="4"/>
        <v>0</v>
      </c>
      <c r="AB31" s="28">
        <f t="shared" si="4"/>
        <v>0</v>
      </c>
      <c r="AC31" s="28">
        <f t="shared" si="4"/>
        <v>0</v>
      </c>
      <c r="AD31" s="28">
        <f t="shared" si="4"/>
        <v>0</v>
      </c>
      <c r="AE31" s="28">
        <f t="shared" si="4"/>
        <v>0</v>
      </c>
      <c r="AF31" s="28">
        <f t="shared" si="4"/>
        <v>0</v>
      </c>
      <c r="AG31" s="28">
        <f t="shared" si="4"/>
        <v>0</v>
      </c>
      <c r="AH31" s="28">
        <f t="shared" si="4"/>
        <v>0</v>
      </c>
      <c r="AK31" s="72"/>
      <c r="AL31" s="72"/>
    </row>
    <row r="32" spans="1:34" ht="15.75">
      <c r="A32" s="37" t="s">
        <v>49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42"/>
    </row>
    <row r="33" spans="1:34" s="33" customFormat="1" ht="16.5" thickBot="1">
      <c r="A33" s="48" t="s">
        <v>13</v>
      </c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50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v>0</v>
      </c>
      <c r="V33" s="51">
        <v>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2">
        <v>0</v>
      </c>
    </row>
    <row r="34" spans="1:34" s="33" customFormat="1" ht="23.25" customHeight="1" thickBot="1">
      <c r="A34" s="53" t="s">
        <v>14</v>
      </c>
      <c r="B34" s="54"/>
      <c r="C34" s="54"/>
      <c r="D34" s="54"/>
      <c r="E34" s="54"/>
      <c r="F34" s="54"/>
      <c r="G34" s="54"/>
      <c r="H34" s="54"/>
      <c r="I34" s="54"/>
      <c r="J34" s="54"/>
      <c r="K34" s="55">
        <f>K19+K28+K31+K33</f>
        <v>131973000</v>
      </c>
      <c r="L34" s="54"/>
      <c r="M34" s="54"/>
      <c r="N34" s="55">
        <f aca="true" t="shared" si="5" ref="N34:AH34">N19+N28+N31+N33</f>
        <v>113491174.97</v>
      </c>
      <c r="O34" s="55">
        <f t="shared" si="5"/>
        <v>0</v>
      </c>
      <c r="P34" s="55">
        <f t="shared" si="5"/>
        <v>0</v>
      </c>
      <c r="Q34" s="55">
        <f t="shared" si="5"/>
        <v>0</v>
      </c>
      <c r="R34" s="55">
        <f t="shared" si="5"/>
        <v>0</v>
      </c>
      <c r="S34" s="55">
        <f t="shared" si="5"/>
        <v>39999.09</v>
      </c>
      <c r="T34" s="55">
        <f t="shared" si="5"/>
        <v>39999.09</v>
      </c>
      <c r="U34" s="55">
        <f t="shared" si="5"/>
        <v>0</v>
      </c>
      <c r="V34" s="55">
        <f t="shared" si="5"/>
        <v>0</v>
      </c>
      <c r="W34" s="55">
        <f t="shared" si="5"/>
        <v>0</v>
      </c>
      <c r="X34" s="55">
        <f t="shared" si="5"/>
        <v>0</v>
      </c>
      <c r="Y34" s="55">
        <f t="shared" si="5"/>
        <v>0</v>
      </c>
      <c r="Z34" s="55">
        <f t="shared" si="5"/>
        <v>0</v>
      </c>
      <c r="AA34" s="55">
        <f t="shared" si="5"/>
        <v>34034668.33</v>
      </c>
      <c r="AB34" s="55">
        <f t="shared" si="5"/>
        <v>39999.09</v>
      </c>
      <c r="AC34" s="55">
        <f t="shared" si="5"/>
        <v>0</v>
      </c>
      <c r="AD34" s="55">
        <f t="shared" si="5"/>
        <v>79496505.73</v>
      </c>
      <c r="AE34" s="55">
        <f t="shared" si="5"/>
        <v>0</v>
      </c>
      <c r="AF34" s="55">
        <f t="shared" si="5"/>
        <v>0</v>
      </c>
      <c r="AG34" s="55">
        <f t="shared" si="5"/>
        <v>0</v>
      </c>
      <c r="AH34" s="56">
        <f t="shared" si="5"/>
        <v>0</v>
      </c>
    </row>
    <row r="35" spans="1:34" ht="15.75">
      <c r="A35" s="8"/>
      <c r="B35" s="8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73"/>
      <c r="N35" s="73"/>
      <c r="O35" s="73"/>
      <c r="P35" s="73"/>
      <c r="Q35" s="7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</row>
    <row r="36" spans="1:34" ht="15.75">
      <c r="A36" s="8"/>
      <c r="B36" s="8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</row>
    <row r="37" spans="1:34" ht="15.75">
      <c r="A37" s="8"/>
      <c r="B37" s="8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</row>
    <row r="38" spans="1:34" ht="15.75">
      <c r="A38" s="8"/>
      <c r="B38" s="8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</row>
    <row r="39" spans="1:34" ht="18.75">
      <c r="A39" s="8"/>
      <c r="B39" s="74"/>
      <c r="C39" s="75"/>
      <c r="D39" s="76"/>
      <c r="E39" s="74"/>
      <c r="F39" s="75"/>
      <c r="G39" s="109"/>
      <c r="H39" s="109"/>
      <c r="I39" s="74"/>
      <c r="J39" s="77"/>
      <c r="K39" s="78"/>
      <c r="L39" s="77"/>
      <c r="M39" s="73"/>
      <c r="N39" s="73"/>
      <c r="O39" s="73"/>
      <c r="P39" s="73"/>
      <c r="Q39" s="73"/>
      <c r="R39" s="8"/>
      <c r="S39" s="79"/>
      <c r="T39" s="79"/>
      <c r="U39" s="8"/>
      <c r="V39" s="8"/>
      <c r="W39" s="79"/>
      <c r="X39" s="8"/>
      <c r="Y39" s="8"/>
      <c r="Z39" s="8"/>
      <c r="AA39" s="8"/>
      <c r="AB39" s="8"/>
      <c r="AC39" s="8"/>
      <c r="AD39" s="79"/>
      <c r="AE39" s="8"/>
      <c r="AF39" s="8"/>
      <c r="AG39" s="8"/>
      <c r="AH39" s="8"/>
    </row>
    <row r="40" spans="1:34" ht="18.75">
      <c r="A40" s="8"/>
      <c r="B40" s="74"/>
      <c r="C40" s="80" t="s">
        <v>78</v>
      </c>
      <c r="D40" s="71"/>
      <c r="E40" s="71"/>
      <c r="F40" s="71"/>
      <c r="G40" s="81"/>
      <c r="H40" s="75"/>
      <c r="I40" s="75"/>
      <c r="J40" s="75"/>
      <c r="K40" s="75"/>
      <c r="L40" s="75"/>
      <c r="M40" s="86"/>
      <c r="N40" s="73"/>
      <c r="O40" s="73"/>
      <c r="P40" s="73"/>
      <c r="Q40" s="73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</row>
    <row r="41" spans="1:34" ht="18.75">
      <c r="A41" s="8"/>
      <c r="B41" s="74"/>
      <c r="C41" s="87" t="s">
        <v>79</v>
      </c>
      <c r="D41" s="87"/>
      <c r="E41" s="87"/>
      <c r="F41" s="81"/>
      <c r="G41" s="76"/>
      <c r="H41" s="76"/>
      <c r="I41" s="76"/>
      <c r="J41" s="76"/>
      <c r="K41" s="118" t="s">
        <v>77</v>
      </c>
      <c r="L41" s="118"/>
      <c r="M41" s="118"/>
      <c r="N41" s="82"/>
      <c r="O41" s="82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</row>
    <row r="42" spans="2:19" ht="18.75">
      <c r="B42" s="74"/>
      <c r="G42" s="108"/>
      <c r="H42" s="108"/>
      <c r="I42" s="74"/>
      <c r="J42" s="83"/>
      <c r="K42" s="83"/>
      <c r="L42" s="83"/>
      <c r="O42" s="83"/>
      <c r="P42" s="83"/>
      <c r="Q42" s="83"/>
      <c r="R42" s="83"/>
      <c r="S42" s="83"/>
    </row>
    <row r="43" spans="2:9" ht="18.75">
      <c r="B43" s="71"/>
      <c r="C43" s="80"/>
      <c r="G43" s="71"/>
      <c r="H43" s="71"/>
      <c r="I43" s="71"/>
    </row>
    <row r="44" spans="3:6" ht="18.75">
      <c r="C44" s="80"/>
      <c r="D44" s="74"/>
      <c r="F44" s="74"/>
    </row>
    <row r="46" spans="2:3" ht="12.75">
      <c r="B46" s="84"/>
      <c r="C46" s="84"/>
    </row>
    <row r="47" spans="2:3" ht="12.75">
      <c r="B47" s="85"/>
      <c r="C47" s="84"/>
    </row>
    <row r="48" ht="12.75">
      <c r="B48" s="68"/>
    </row>
    <row r="49" ht="12.75">
      <c r="B49" s="68"/>
    </row>
  </sheetData>
  <sheetProtection/>
  <mergeCells count="40">
    <mergeCell ref="A9:U9"/>
    <mergeCell ref="N15:P15"/>
    <mergeCell ref="B13:B16"/>
    <mergeCell ref="D13:D16"/>
    <mergeCell ref="K41:M41"/>
    <mergeCell ref="G11:H11"/>
    <mergeCell ref="A18:AH18"/>
    <mergeCell ref="AA13:AC14"/>
    <mergeCell ref="M13:M16"/>
    <mergeCell ref="AD13:AH14"/>
    <mergeCell ref="G42:H42"/>
    <mergeCell ref="G39:H39"/>
    <mergeCell ref="A20:AH20"/>
    <mergeCell ref="L13:L16"/>
    <mergeCell ref="I13:J15"/>
    <mergeCell ref="C35:L35"/>
    <mergeCell ref="V13:Z14"/>
    <mergeCell ref="A13:A16"/>
    <mergeCell ref="C13:C16"/>
    <mergeCell ref="A29:AH29"/>
    <mergeCell ref="I4:J4"/>
    <mergeCell ref="S15:U15"/>
    <mergeCell ref="S13:U14"/>
    <mergeCell ref="E13:E16"/>
    <mergeCell ref="K13:K16"/>
    <mergeCell ref="H13:H16"/>
    <mergeCell ref="N13:R14"/>
    <mergeCell ref="G13:G16"/>
    <mergeCell ref="A7:Q7"/>
    <mergeCell ref="Q15:R15"/>
    <mergeCell ref="A10:N10"/>
    <mergeCell ref="AC1:AG1"/>
    <mergeCell ref="AG12:AH12"/>
    <mergeCell ref="V15:X15"/>
    <mergeCell ref="AA15:AC15"/>
    <mergeCell ref="AD15:AF15"/>
    <mergeCell ref="AC2:AG2"/>
    <mergeCell ref="AG15:AH15"/>
    <mergeCell ref="Y15:Z15"/>
    <mergeCell ref="F13:F1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36" r:id="rId1"/>
  <rowBreaks count="1" manualBreakCount="1">
    <brk id="26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Пользователь</cp:lastModifiedBy>
  <cp:lastPrinted>2022-11-23T00:31:13Z</cp:lastPrinted>
  <dcterms:created xsi:type="dcterms:W3CDTF">2000-10-03T09:28:13Z</dcterms:created>
  <dcterms:modified xsi:type="dcterms:W3CDTF">2023-05-02T07:52:51Z</dcterms:modified>
  <cp:category/>
  <cp:version/>
  <cp:contentType/>
  <cp:contentStatus/>
</cp:coreProperties>
</file>