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15" windowHeight="4650" tabRatio="944" activeTab="0"/>
  </bookViews>
  <sheets>
    <sheet name="Саянск" sheetId="1" r:id="rId1"/>
  </sheets>
  <definedNames>
    <definedName name="Е50">#REF!</definedName>
    <definedName name="_xlnm.Print_Titles" localSheetId="0">'Саянск'!$5:$7</definedName>
    <definedName name="_xlnm.Print_Area" localSheetId="0">'Саянск'!$A$1:$Q$46</definedName>
  </definedNames>
  <calcPr fullCalcOnLoad="1"/>
</workbook>
</file>

<file path=xl/sharedStrings.xml><?xml version="1.0" encoding="utf-8"?>
<sst xmlns="http://schemas.openxmlformats.org/spreadsheetml/2006/main" count="75" uniqueCount="45">
  <si>
    <t>млн.руб.</t>
  </si>
  <si>
    <t>Наименование</t>
  </si>
  <si>
    <t>Предложение  территории</t>
  </si>
  <si>
    <t xml:space="preserve">   Согласовано</t>
  </si>
  <si>
    <t>показателей</t>
  </si>
  <si>
    <t xml:space="preserve">Факт </t>
  </si>
  <si>
    <t>Оценка</t>
  </si>
  <si>
    <t xml:space="preserve">Прогноз  </t>
  </si>
  <si>
    <t>1  вар</t>
  </si>
  <si>
    <t>2 вар</t>
  </si>
  <si>
    <t>В  том  числе:</t>
  </si>
  <si>
    <t>2.  Прибыль</t>
  </si>
  <si>
    <t>3.Валовый  совокупный  годовой  доход</t>
  </si>
  <si>
    <t>3.1.  ФОТ  (без  выплат  социального  характера) всего :</t>
  </si>
  <si>
    <t>3.3.  Прочие  доходы</t>
  </si>
  <si>
    <t>4.  Численность  (тыс.чел.)  ВСЕГО</t>
  </si>
  <si>
    <t>УФПС</t>
  </si>
  <si>
    <t>ОАО  "Иркутскнефтепродукт"</t>
  </si>
  <si>
    <t>из неё               -  бюджет</t>
  </si>
  <si>
    <t xml:space="preserve"> </t>
  </si>
  <si>
    <t>2010 г.</t>
  </si>
  <si>
    <t>2011 г.</t>
  </si>
  <si>
    <t xml:space="preserve">3.2.  Выплаты  социального  характера </t>
  </si>
  <si>
    <t>2012 г.</t>
  </si>
  <si>
    <t>без централизованных плательщиков</t>
  </si>
  <si>
    <t>Предложение  министерства</t>
  </si>
  <si>
    <t>централизованные плательщики</t>
  </si>
  <si>
    <t>2013 г.</t>
  </si>
  <si>
    <t>ЗАО "Байкалвестком"</t>
  </si>
  <si>
    <t>ООО "Иркутскэнергосбыт"</t>
  </si>
  <si>
    <t>ГУЭП "Облкоммунэнерго"</t>
  </si>
  <si>
    <t xml:space="preserve"> без малых и микропредприятий</t>
  </si>
  <si>
    <r>
      <t>1.Объем реализации продукции</t>
    </r>
    <r>
      <rPr>
        <b/>
        <sz val="11"/>
        <rFont val="Arial Cyr"/>
        <family val="2"/>
      </rPr>
      <t xml:space="preserve"> (работ, услуг)</t>
    </r>
  </si>
  <si>
    <t>Протокол  согласования  основных  экономических  показателей   на  2012-2014  годы</t>
  </si>
  <si>
    <t>Прогноз  2012г.</t>
  </si>
  <si>
    <t>2014 г.</t>
  </si>
  <si>
    <t>Заместитель Председателя Правительства                                                                                                                                                                                                                                                                                                                                                                                                                                                                                                                    Иркутской области - министр
экономического развития, труда, науки и 
высшей школы Иркутской области                 ___________________________           С.Д. Аникеев</t>
  </si>
  <si>
    <t>Начальник управления государственного
регулирования экономики министерства 
экономического развития, труда, науки
и высшей школы Иркутской области            ______________________________  М.Н. Петрова</t>
  </si>
  <si>
    <t>город Саянск</t>
  </si>
  <si>
    <t>ОАО "Иркутскэнерго"</t>
  </si>
  <si>
    <t>ОАО "Ростелеком"</t>
  </si>
  <si>
    <t>ОАО "Контерра""</t>
  </si>
  <si>
    <t>ОАО "Контерра"</t>
  </si>
  <si>
    <t>Мэр городского округа муниципального образования
" город Cаянск"     ___________________________  М.Н. Щеглов</t>
  </si>
  <si>
    <t>Начальник Управления по экономике администрации                                    городского округа муниципального образования                                         "город Саянск"______________________________Г.Ю. Плакина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</si>
</sst>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_-* #,##0_р_._-;\-* #,##0_р_._-;_-* &quot;-&quot;??_р_._-;_-@_-"/>
    <numFmt numFmtId="184" formatCode="#,##0.0"/>
    <numFmt numFmtId="185" formatCode="#,##0.000"/>
    <numFmt numFmtId="186" formatCode="0.0000000"/>
    <numFmt numFmtId="187" formatCode="0.00000000"/>
    <numFmt numFmtId="188" formatCode="0.00000000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u val="single"/>
      <sz val="12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0"/>
      <color indexed="8"/>
      <name val="Arial"/>
      <family val="0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>
        <color indexed="23"/>
      </top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1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64" fontId="10" fillId="0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5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164" fontId="17" fillId="3" borderId="11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left" vertical="center" wrapText="1"/>
    </xf>
    <xf numFmtId="164" fontId="19" fillId="3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90" zoomScaleNormal="90" zoomScaleSheetLayoutView="90" workbookViewId="0" topLeftCell="A1">
      <pane xSplit="1" ySplit="7" topLeftCell="G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00390625" defaultRowHeight="12.75"/>
  <cols>
    <col min="1" max="1" width="33.625" style="0" customWidth="1"/>
    <col min="2" max="3" width="9.25390625" style="0" bestFit="1" customWidth="1"/>
    <col min="4" max="4" width="9.375" style="0" customWidth="1"/>
    <col min="5" max="5" width="9.875" style="0" customWidth="1"/>
    <col min="6" max="6" width="9.625" style="0" customWidth="1"/>
    <col min="7" max="7" width="9.75390625" style="0" customWidth="1"/>
    <col min="8" max="9" width="9.25390625" style="0" bestFit="1" customWidth="1"/>
    <col min="10" max="10" width="9.75390625" style="0" customWidth="1"/>
    <col min="11" max="11" width="11.125" style="0" customWidth="1"/>
    <col min="12" max="13" width="9.75390625" style="0" customWidth="1"/>
    <col min="14" max="14" width="11.00390625" style="0" customWidth="1"/>
    <col min="15" max="15" width="10.375" style="0" customWidth="1"/>
    <col min="16" max="16" width="10.25390625" style="0" customWidth="1"/>
    <col min="17" max="17" width="10.625" style="0" customWidth="1"/>
  </cols>
  <sheetData>
    <row r="1" spans="1:17" ht="15.7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5.75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6"/>
      <c r="M2" s="76"/>
      <c r="N2" s="1"/>
      <c r="O2" s="1"/>
      <c r="P2" s="1"/>
      <c r="Q2" s="1"/>
    </row>
    <row r="3" spans="1:17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3"/>
      <c r="M3" s="1"/>
      <c r="N3" s="1"/>
      <c r="O3" s="1"/>
      <c r="P3" s="15" t="s">
        <v>0</v>
      </c>
      <c r="Q3" s="1"/>
    </row>
    <row r="4" spans="1:17" ht="15.75">
      <c r="A4" s="1"/>
      <c r="B4" s="16"/>
      <c r="C4" s="17"/>
      <c r="D4" s="1"/>
      <c r="E4" s="18"/>
      <c r="F4" s="18"/>
      <c r="G4" s="17"/>
      <c r="H4" s="17"/>
      <c r="I4" s="19"/>
      <c r="J4" s="19"/>
      <c r="K4" s="1"/>
      <c r="L4" s="3"/>
      <c r="M4" s="1"/>
      <c r="N4" s="1"/>
      <c r="O4" s="1"/>
      <c r="P4" s="1"/>
      <c r="Q4" s="1"/>
    </row>
    <row r="5" spans="1:17" ht="15.75">
      <c r="A5" s="38" t="s">
        <v>1</v>
      </c>
      <c r="B5" s="9" t="s">
        <v>2</v>
      </c>
      <c r="C5" s="9"/>
      <c r="D5" s="9"/>
      <c r="E5" s="9"/>
      <c r="F5" s="9"/>
      <c r="G5" s="9"/>
      <c r="H5" s="9" t="s">
        <v>25</v>
      </c>
      <c r="I5" s="9"/>
      <c r="J5" s="9"/>
      <c r="K5" s="9"/>
      <c r="L5" s="9"/>
      <c r="M5" s="9" t="s">
        <v>3</v>
      </c>
      <c r="N5" s="9"/>
      <c r="O5" s="9"/>
      <c r="P5" s="9"/>
      <c r="Q5" s="9"/>
    </row>
    <row r="6" spans="1:17" ht="15.75">
      <c r="A6" s="39" t="s">
        <v>4</v>
      </c>
      <c r="B6" s="10" t="s">
        <v>5</v>
      </c>
      <c r="C6" s="10" t="s">
        <v>6</v>
      </c>
      <c r="D6" s="77" t="s">
        <v>34</v>
      </c>
      <c r="E6" s="78"/>
      <c r="F6" s="9" t="s">
        <v>7</v>
      </c>
      <c r="G6" s="9" t="s">
        <v>7</v>
      </c>
      <c r="H6" s="10" t="s">
        <v>5</v>
      </c>
      <c r="I6" s="10" t="s">
        <v>6</v>
      </c>
      <c r="J6" s="9" t="s">
        <v>7</v>
      </c>
      <c r="K6" s="9" t="s">
        <v>7</v>
      </c>
      <c r="L6" s="9" t="s">
        <v>7</v>
      </c>
      <c r="M6" s="10" t="s">
        <v>5</v>
      </c>
      <c r="N6" s="10" t="s">
        <v>6</v>
      </c>
      <c r="O6" s="9" t="s">
        <v>7</v>
      </c>
      <c r="P6" s="9" t="s">
        <v>7</v>
      </c>
      <c r="Q6" s="9" t="s">
        <v>7</v>
      </c>
    </row>
    <row r="7" spans="1:17" ht="19.5" customHeight="1">
      <c r="A7" s="40"/>
      <c r="B7" s="11" t="s">
        <v>20</v>
      </c>
      <c r="C7" s="11" t="s">
        <v>21</v>
      </c>
      <c r="D7" s="11" t="s">
        <v>8</v>
      </c>
      <c r="E7" s="11" t="s">
        <v>9</v>
      </c>
      <c r="F7" s="11" t="s">
        <v>27</v>
      </c>
      <c r="G7" s="11" t="s">
        <v>35</v>
      </c>
      <c r="H7" s="11" t="s">
        <v>20</v>
      </c>
      <c r="I7" s="11" t="s">
        <v>21</v>
      </c>
      <c r="J7" s="11" t="s">
        <v>23</v>
      </c>
      <c r="K7" s="11" t="s">
        <v>27</v>
      </c>
      <c r="L7" s="11" t="s">
        <v>35</v>
      </c>
      <c r="M7" s="11" t="s">
        <v>20</v>
      </c>
      <c r="N7" s="11" t="s">
        <v>21</v>
      </c>
      <c r="O7" s="11" t="s">
        <v>23</v>
      </c>
      <c r="P7" s="11" t="s">
        <v>27</v>
      </c>
      <c r="Q7" s="11" t="s">
        <v>35</v>
      </c>
    </row>
    <row r="8" spans="1:17" ht="30">
      <c r="A8" s="41" t="s">
        <v>32</v>
      </c>
      <c r="B8" s="12">
        <f aca="true" t="shared" si="0" ref="B8:Q8">B9+B10</f>
        <v>19167.2</v>
      </c>
      <c r="C8" s="12">
        <f t="shared" si="0"/>
        <v>20474.3</v>
      </c>
      <c r="D8" s="12">
        <f t="shared" si="0"/>
        <v>21279.1</v>
      </c>
      <c r="E8" s="12">
        <f t="shared" si="0"/>
        <v>21296</v>
      </c>
      <c r="F8" s="12">
        <f t="shared" si="0"/>
        <v>23106.600000000002</v>
      </c>
      <c r="G8" s="12">
        <f t="shared" si="0"/>
        <v>24642.600000000002</v>
      </c>
      <c r="H8" s="12">
        <f t="shared" si="0"/>
        <v>19167.2</v>
      </c>
      <c r="I8" s="12">
        <f t="shared" si="0"/>
        <v>20474.3</v>
      </c>
      <c r="J8" s="12">
        <f t="shared" si="0"/>
        <v>21296</v>
      </c>
      <c r="K8" s="12">
        <f t="shared" si="0"/>
        <v>23106.600000000002</v>
      </c>
      <c r="L8" s="12">
        <f t="shared" si="0"/>
        <v>24642.600000000002</v>
      </c>
      <c r="M8" s="12">
        <f t="shared" si="0"/>
        <v>19167.2</v>
      </c>
      <c r="N8" s="12">
        <f t="shared" si="0"/>
        <v>20474.3</v>
      </c>
      <c r="O8" s="12">
        <f t="shared" si="0"/>
        <v>21296</v>
      </c>
      <c r="P8" s="12">
        <f t="shared" si="0"/>
        <v>23106.600000000002</v>
      </c>
      <c r="Q8" s="12">
        <f t="shared" si="0"/>
        <v>24642.600000000002</v>
      </c>
    </row>
    <row r="9" spans="1:17" ht="28.5">
      <c r="A9" s="42" t="s">
        <v>24</v>
      </c>
      <c r="B9" s="28">
        <v>15398.6</v>
      </c>
      <c r="C9" s="28">
        <v>16655.5</v>
      </c>
      <c r="D9" s="28">
        <v>17455.3</v>
      </c>
      <c r="E9" s="28">
        <v>17455.3</v>
      </c>
      <c r="F9" s="28">
        <v>18768.2</v>
      </c>
      <c r="G9" s="28">
        <v>20079.7</v>
      </c>
      <c r="H9" s="28">
        <v>15398.6</v>
      </c>
      <c r="I9" s="28">
        <v>16655.5</v>
      </c>
      <c r="J9" s="32">
        <v>17455.3</v>
      </c>
      <c r="K9" s="32">
        <v>18768.2</v>
      </c>
      <c r="L9" s="32">
        <v>20079.7</v>
      </c>
      <c r="M9" s="28">
        <f>H9</f>
        <v>15398.6</v>
      </c>
      <c r="N9" s="28">
        <f>I9</f>
        <v>16655.5</v>
      </c>
      <c r="O9" s="32">
        <f>J9</f>
        <v>17455.3</v>
      </c>
      <c r="P9" s="32">
        <f>K9</f>
        <v>18768.2</v>
      </c>
      <c r="Q9" s="32">
        <f>L9</f>
        <v>20079.7</v>
      </c>
    </row>
    <row r="10" spans="1:17" ht="31.5" customHeight="1">
      <c r="A10" s="53" t="s">
        <v>26</v>
      </c>
      <c r="B10" s="33">
        <f>B11+B12+B13+B14+B15+B16+B17+B18</f>
        <v>3768.6000000000004</v>
      </c>
      <c r="C10" s="33">
        <f aca="true" t="shared" si="1" ref="C10:Q10">C11+C12+C13+C14+C15+C16+C17+C18</f>
        <v>3818.8</v>
      </c>
      <c r="D10" s="33">
        <f t="shared" si="1"/>
        <v>3823.8</v>
      </c>
      <c r="E10" s="33">
        <f t="shared" si="1"/>
        <v>3840.7000000000003</v>
      </c>
      <c r="F10" s="33">
        <f t="shared" si="1"/>
        <v>4338.400000000001</v>
      </c>
      <c r="G10" s="33">
        <f t="shared" si="1"/>
        <v>4562.900000000001</v>
      </c>
      <c r="H10" s="33">
        <f t="shared" si="1"/>
        <v>3768.6000000000004</v>
      </c>
      <c r="I10" s="33">
        <f t="shared" si="1"/>
        <v>3818.8</v>
      </c>
      <c r="J10" s="33">
        <f t="shared" si="1"/>
        <v>3840.7000000000003</v>
      </c>
      <c r="K10" s="33">
        <f t="shared" si="1"/>
        <v>4338.400000000001</v>
      </c>
      <c r="L10" s="33">
        <f t="shared" si="1"/>
        <v>4562.900000000001</v>
      </c>
      <c r="M10" s="33">
        <f t="shared" si="1"/>
        <v>3768.6000000000004</v>
      </c>
      <c r="N10" s="33">
        <f t="shared" si="1"/>
        <v>3818.8</v>
      </c>
      <c r="O10" s="33">
        <f t="shared" si="1"/>
        <v>3840.7000000000003</v>
      </c>
      <c r="P10" s="33">
        <f t="shared" si="1"/>
        <v>4338.400000000001</v>
      </c>
      <c r="Q10" s="33">
        <f t="shared" si="1"/>
        <v>4562.900000000001</v>
      </c>
    </row>
    <row r="11" spans="1:17" ht="15" customHeight="1">
      <c r="A11" s="43" t="s">
        <v>39</v>
      </c>
      <c r="B11" s="13">
        <v>2595.9</v>
      </c>
      <c r="C11" s="13">
        <v>2570.7</v>
      </c>
      <c r="D11" s="13">
        <v>2475.4</v>
      </c>
      <c r="E11" s="13">
        <v>2475.4</v>
      </c>
      <c r="F11" s="13">
        <v>2794.3</v>
      </c>
      <c r="G11" s="13">
        <v>2934.4</v>
      </c>
      <c r="H11" s="13">
        <f aca="true" t="shared" si="2" ref="H11:I18">B11</f>
        <v>2595.9</v>
      </c>
      <c r="I11" s="13">
        <f t="shared" si="2"/>
        <v>2570.7</v>
      </c>
      <c r="J11" s="13">
        <f aca="true" t="shared" si="3" ref="J11:Q18">E11</f>
        <v>2475.4</v>
      </c>
      <c r="K11" s="13">
        <f t="shared" si="3"/>
        <v>2794.3</v>
      </c>
      <c r="L11" s="13">
        <f t="shared" si="3"/>
        <v>2934.4</v>
      </c>
      <c r="M11" s="13">
        <f t="shared" si="3"/>
        <v>2595.9</v>
      </c>
      <c r="N11" s="13">
        <f t="shared" si="3"/>
        <v>2570.7</v>
      </c>
      <c r="O11" s="13">
        <f t="shared" si="3"/>
        <v>2475.4</v>
      </c>
      <c r="P11" s="13">
        <f t="shared" si="3"/>
        <v>2794.3</v>
      </c>
      <c r="Q11" s="13">
        <f t="shared" si="3"/>
        <v>2934.4</v>
      </c>
    </row>
    <row r="12" spans="1:17" ht="28.5">
      <c r="A12" s="44" t="s">
        <v>17</v>
      </c>
      <c r="B12" s="13">
        <v>231.4</v>
      </c>
      <c r="C12" s="13">
        <v>219.2</v>
      </c>
      <c r="D12" s="13">
        <v>232.4</v>
      </c>
      <c r="E12" s="13">
        <v>239.4</v>
      </c>
      <c r="F12" s="13">
        <v>261.1</v>
      </c>
      <c r="G12" s="13">
        <v>282.9</v>
      </c>
      <c r="H12" s="13">
        <f t="shared" si="2"/>
        <v>231.4</v>
      </c>
      <c r="I12" s="13">
        <f t="shared" si="2"/>
        <v>219.2</v>
      </c>
      <c r="J12" s="13">
        <f t="shared" si="3"/>
        <v>239.4</v>
      </c>
      <c r="K12" s="13">
        <f t="shared" si="3"/>
        <v>261.1</v>
      </c>
      <c r="L12" s="13">
        <f t="shared" si="3"/>
        <v>282.9</v>
      </c>
      <c r="M12" s="13">
        <f t="shared" si="3"/>
        <v>231.4</v>
      </c>
      <c r="N12" s="13">
        <f t="shared" si="3"/>
        <v>219.2</v>
      </c>
      <c r="O12" s="13">
        <f t="shared" si="3"/>
        <v>239.4</v>
      </c>
      <c r="P12" s="13">
        <f t="shared" si="3"/>
        <v>261.1</v>
      </c>
      <c r="Q12" s="13">
        <f t="shared" si="3"/>
        <v>282.9</v>
      </c>
    </row>
    <row r="13" spans="1:17" ht="14.25">
      <c r="A13" s="44" t="s">
        <v>29</v>
      </c>
      <c r="B13" s="13">
        <v>514.3</v>
      </c>
      <c r="C13" s="13">
        <v>599.4</v>
      </c>
      <c r="D13" s="13">
        <v>625.7</v>
      </c>
      <c r="E13" s="13">
        <v>625.7</v>
      </c>
      <c r="F13" s="13">
        <v>662.7</v>
      </c>
      <c r="G13" s="13">
        <v>703.1</v>
      </c>
      <c r="H13" s="13">
        <f t="shared" si="2"/>
        <v>514.3</v>
      </c>
      <c r="I13" s="13">
        <f t="shared" si="2"/>
        <v>599.4</v>
      </c>
      <c r="J13" s="13">
        <f t="shared" si="3"/>
        <v>625.7</v>
      </c>
      <c r="K13" s="13">
        <f t="shared" si="3"/>
        <v>662.7</v>
      </c>
      <c r="L13" s="13">
        <f t="shared" si="3"/>
        <v>703.1</v>
      </c>
      <c r="M13" s="13">
        <f t="shared" si="3"/>
        <v>514.3</v>
      </c>
      <c r="N13" s="13">
        <f t="shared" si="3"/>
        <v>599.4</v>
      </c>
      <c r="O13" s="13">
        <f t="shared" si="3"/>
        <v>625.7</v>
      </c>
      <c r="P13" s="13">
        <f t="shared" si="3"/>
        <v>662.7</v>
      </c>
      <c r="Q13" s="13">
        <f t="shared" si="3"/>
        <v>703.1</v>
      </c>
    </row>
    <row r="14" spans="1:17" ht="14.25">
      <c r="A14" s="44" t="s">
        <v>41</v>
      </c>
      <c r="B14" s="23">
        <v>92.8</v>
      </c>
      <c r="C14" s="23">
        <v>103.9</v>
      </c>
      <c r="D14" s="24">
        <v>111</v>
      </c>
      <c r="E14" s="23">
        <v>120.9</v>
      </c>
      <c r="F14" s="23">
        <v>130.2</v>
      </c>
      <c r="G14" s="23">
        <v>139.7</v>
      </c>
      <c r="H14" s="23">
        <f t="shared" si="2"/>
        <v>92.8</v>
      </c>
      <c r="I14" s="23">
        <f t="shared" si="2"/>
        <v>103.9</v>
      </c>
      <c r="J14" s="24">
        <f t="shared" si="3"/>
        <v>120.9</v>
      </c>
      <c r="K14" s="23">
        <f t="shared" si="3"/>
        <v>130.2</v>
      </c>
      <c r="L14" s="23">
        <f t="shared" si="3"/>
        <v>139.7</v>
      </c>
      <c r="M14" s="23">
        <f t="shared" si="3"/>
        <v>92.8</v>
      </c>
      <c r="N14" s="23">
        <f t="shared" si="3"/>
        <v>103.9</v>
      </c>
      <c r="O14" s="24">
        <f t="shared" si="3"/>
        <v>120.9</v>
      </c>
      <c r="P14" s="23">
        <f t="shared" si="3"/>
        <v>130.2</v>
      </c>
      <c r="Q14" s="23">
        <f t="shared" si="3"/>
        <v>139.7</v>
      </c>
    </row>
    <row r="15" spans="1:17" ht="14.25">
      <c r="A15" s="44" t="s">
        <v>30</v>
      </c>
      <c r="B15" s="35">
        <v>141.1</v>
      </c>
      <c r="C15" s="23">
        <v>120.1</v>
      </c>
      <c r="D15" s="24">
        <v>152.8</v>
      </c>
      <c r="E15" s="23">
        <v>152.8</v>
      </c>
      <c r="F15" s="23">
        <v>226.7</v>
      </c>
      <c r="G15" s="23">
        <v>223.5</v>
      </c>
      <c r="H15" s="35">
        <f t="shared" si="2"/>
        <v>141.1</v>
      </c>
      <c r="I15" s="23">
        <f t="shared" si="2"/>
        <v>120.1</v>
      </c>
      <c r="J15" s="24">
        <f t="shared" si="3"/>
        <v>152.8</v>
      </c>
      <c r="K15" s="23">
        <f t="shared" si="3"/>
        <v>226.7</v>
      </c>
      <c r="L15" s="23">
        <f t="shared" si="3"/>
        <v>223.5</v>
      </c>
      <c r="M15" s="35">
        <f t="shared" si="3"/>
        <v>141.1</v>
      </c>
      <c r="N15" s="23">
        <f t="shared" si="3"/>
        <v>120.1</v>
      </c>
      <c r="O15" s="24">
        <f t="shared" si="3"/>
        <v>152.8</v>
      </c>
      <c r="P15" s="23">
        <f t="shared" si="3"/>
        <v>226.7</v>
      </c>
      <c r="Q15" s="23">
        <f t="shared" si="3"/>
        <v>223.5</v>
      </c>
    </row>
    <row r="16" spans="1:17" ht="14.25">
      <c r="A16" s="45" t="s">
        <v>40</v>
      </c>
      <c r="B16" s="35">
        <v>54.4</v>
      </c>
      <c r="C16" s="23">
        <v>58.8</v>
      </c>
      <c r="D16" s="24">
        <v>62.4</v>
      </c>
      <c r="E16" s="23">
        <v>62.4</v>
      </c>
      <c r="F16" s="23">
        <v>89</v>
      </c>
      <c r="G16" s="23">
        <v>93.5</v>
      </c>
      <c r="H16" s="35">
        <f t="shared" si="2"/>
        <v>54.4</v>
      </c>
      <c r="I16" s="23">
        <f t="shared" si="2"/>
        <v>58.8</v>
      </c>
      <c r="J16" s="24">
        <f t="shared" si="3"/>
        <v>62.4</v>
      </c>
      <c r="K16" s="23">
        <f t="shared" si="3"/>
        <v>89</v>
      </c>
      <c r="L16" s="23">
        <f t="shared" si="3"/>
        <v>93.5</v>
      </c>
      <c r="M16" s="35">
        <f t="shared" si="3"/>
        <v>54.4</v>
      </c>
      <c r="N16" s="23">
        <f t="shared" si="3"/>
        <v>58.8</v>
      </c>
      <c r="O16" s="24">
        <f t="shared" si="3"/>
        <v>62.4</v>
      </c>
      <c r="P16" s="23">
        <f t="shared" si="3"/>
        <v>89</v>
      </c>
      <c r="Q16" s="23">
        <f t="shared" si="3"/>
        <v>93.5</v>
      </c>
    </row>
    <row r="17" spans="1:17" ht="14.25">
      <c r="A17" s="46" t="s">
        <v>28</v>
      </c>
      <c r="B17" s="23">
        <v>104.5</v>
      </c>
      <c r="C17" s="23">
        <v>109.9</v>
      </c>
      <c r="D17" s="24">
        <v>124.4</v>
      </c>
      <c r="E17" s="24">
        <v>124.4</v>
      </c>
      <c r="F17" s="23">
        <v>131.6</v>
      </c>
      <c r="G17" s="23">
        <v>139.2</v>
      </c>
      <c r="H17" s="23">
        <f t="shared" si="2"/>
        <v>104.5</v>
      </c>
      <c r="I17" s="23">
        <f t="shared" si="2"/>
        <v>109.9</v>
      </c>
      <c r="J17" s="24">
        <f t="shared" si="3"/>
        <v>124.4</v>
      </c>
      <c r="K17" s="23">
        <f t="shared" si="3"/>
        <v>131.6</v>
      </c>
      <c r="L17" s="23">
        <f t="shared" si="3"/>
        <v>139.2</v>
      </c>
      <c r="M17" s="23">
        <f t="shared" si="3"/>
        <v>104.5</v>
      </c>
      <c r="N17" s="23">
        <f t="shared" si="3"/>
        <v>109.9</v>
      </c>
      <c r="O17" s="24">
        <f t="shared" si="3"/>
        <v>124.4</v>
      </c>
      <c r="P17" s="23">
        <f t="shared" si="3"/>
        <v>131.6</v>
      </c>
      <c r="Q17" s="23">
        <f t="shared" si="3"/>
        <v>139.2</v>
      </c>
    </row>
    <row r="18" spans="1:17" ht="14.25">
      <c r="A18" s="45" t="s">
        <v>16</v>
      </c>
      <c r="B18" s="23">
        <v>34.2</v>
      </c>
      <c r="C18" s="23">
        <v>36.8</v>
      </c>
      <c r="D18" s="24">
        <v>39.7</v>
      </c>
      <c r="E18" s="24">
        <v>39.7</v>
      </c>
      <c r="F18" s="23">
        <v>42.8</v>
      </c>
      <c r="G18" s="23">
        <v>46.6</v>
      </c>
      <c r="H18" s="23">
        <f t="shared" si="2"/>
        <v>34.2</v>
      </c>
      <c r="I18" s="23">
        <f t="shared" si="2"/>
        <v>36.8</v>
      </c>
      <c r="J18" s="24">
        <f t="shared" si="3"/>
        <v>39.7</v>
      </c>
      <c r="K18" s="23">
        <f t="shared" si="3"/>
        <v>42.8</v>
      </c>
      <c r="L18" s="23">
        <f t="shared" si="3"/>
        <v>46.6</v>
      </c>
      <c r="M18" s="23">
        <f t="shared" si="3"/>
        <v>34.2</v>
      </c>
      <c r="N18" s="23">
        <f t="shared" si="3"/>
        <v>36.8</v>
      </c>
      <c r="O18" s="24">
        <f t="shared" si="3"/>
        <v>39.7</v>
      </c>
      <c r="P18" s="23">
        <f t="shared" si="3"/>
        <v>42.8</v>
      </c>
      <c r="Q18" s="23">
        <f t="shared" si="3"/>
        <v>46.6</v>
      </c>
    </row>
    <row r="19" spans="1:17" ht="23.25" customHeight="1">
      <c r="A19" s="47" t="s">
        <v>11</v>
      </c>
      <c r="B19" s="25">
        <f>B20+B21</f>
        <v>2548</v>
      </c>
      <c r="C19" s="25">
        <f aca="true" t="shared" si="4" ref="C19:Q19">C20+C21</f>
        <v>2790.8</v>
      </c>
      <c r="D19" s="25">
        <f t="shared" si="4"/>
        <v>2990.2</v>
      </c>
      <c r="E19" s="25">
        <f t="shared" si="4"/>
        <v>2995.8999999999996</v>
      </c>
      <c r="F19" s="25">
        <f t="shared" si="4"/>
        <v>3233.5</v>
      </c>
      <c r="G19" s="25">
        <f t="shared" si="4"/>
        <v>3455.2</v>
      </c>
      <c r="H19" s="25">
        <f t="shared" si="4"/>
        <v>2560.4</v>
      </c>
      <c r="I19" s="25">
        <f t="shared" si="4"/>
        <v>2790.8</v>
      </c>
      <c r="J19" s="25">
        <f t="shared" si="4"/>
        <v>2995.8999999999996</v>
      </c>
      <c r="K19" s="25">
        <f t="shared" si="4"/>
        <v>3233.5</v>
      </c>
      <c r="L19" s="25">
        <f t="shared" si="4"/>
        <v>3455.2</v>
      </c>
      <c r="M19" s="25">
        <f t="shared" si="4"/>
        <v>2560.4</v>
      </c>
      <c r="N19" s="25">
        <f t="shared" si="4"/>
        <v>2790.8</v>
      </c>
      <c r="O19" s="25">
        <f t="shared" si="4"/>
        <v>2995.8999999999996</v>
      </c>
      <c r="P19" s="25">
        <f t="shared" si="4"/>
        <v>3233.5</v>
      </c>
      <c r="Q19" s="25">
        <f t="shared" si="4"/>
        <v>3455.2</v>
      </c>
    </row>
    <row r="20" spans="1:17" ht="28.5">
      <c r="A20" s="42" t="s">
        <v>24</v>
      </c>
      <c r="B20" s="66">
        <v>1897.1</v>
      </c>
      <c r="C20" s="66">
        <v>2129.4</v>
      </c>
      <c r="D20" s="66">
        <v>2206.7</v>
      </c>
      <c r="E20" s="34">
        <v>2206.7</v>
      </c>
      <c r="F20" s="34">
        <v>2293.8</v>
      </c>
      <c r="G20" s="34">
        <v>2445.7</v>
      </c>
      <c r="H20" s="28">
        <v>1909.5</v>
      </c>
      <c r="I20" s="32">
        <v>2129.4</v>
      </c>
      <c r="J20" s="32">
        <v>2206.7</v>
      </c>
      <c r="K20" s="32">
        <v>2293.8</v>
      </c>
      <c r="L20" s="32">
        <v>2445.7</v>
      </c>
      <c r="M20" s="28">
        <f>H20</f>
        <v>1909.5</v>
      </c>
      <c r="N20" s="32">
        <f>I20</f>
        <v>2129.4</v>
      </c>
      <c r="O20" s="32">
        <f>J20</f>
        <v>2206.7</v>
      </c>
      <c r="P20" s="32">
        <f>K20</f>
        <v>2293.8</v>
      </c>
      <c r="Q20" s="32">
        <f>L20</f>
        <v>2445.7</v>
      </c>
    </row>
    <row r="21" spans="1:17" ht="29.25" customHeight="1">
      <c r="A21" s="54" t="s">
        <v>26</v>
      </c>
      <c r="B21" s="28">
        <f>B22+B23+B24+B25+B26+B27+B28</f>
        <v>650.9000000000001</v>
      </c>
      <c r="C21" s="28">
        <f aca="true" t="shared" si="5" ref="C21:N21">C22+C23+C24+C25+C26+C27+C28</f>
        <v>661.4</v>
      </c>
      <c r="D21" s="28">
        <f t="shared" si="5"/>
        <v>783.5</v>
      </c>
      <c r="E21" s="28">
        <f t="shared" si="5"/>
        <v>789.2</v>
      </c>
      <c r="F21" s="28">
        <f t="shared" si="5"/>
        <v>939.7</v>
      </c>
      <c r="G21" s="28">
        <f t="shared" si="5"/>
        <v>1009.4999999999999</v>
      </c>
      <c r="H21" s="28">
        <f t="shared" si="5"/>
        <v>650.9000000000001</v>
      </c>
      <c r="I21" s="28">
        <f t="shared" si="5"/>
        <v>661.4</v>
      </c>
      <c r="J21" s="28">
        <f t="shared" si="5"/>
        <v>789.2</v>
      </c>
      <c r="K21" s="28">
        <f t="shared" si="5"/>
        <v>939.7</v>
      </c>
      <c r="L21" s="28">
        <f t="shared" si="5"/>
        <v>1009.4999999999999</v>
      </c>
      <c r="M21" s="28">
        <f t="shared" si="5"/>
        <v>650.9000000000001</v>
      </c>
      <c r="N21" s="28">
        <f t="shared" si="5"/>
        <v>661.4</v>
      </c>
      <c r="O21" s="28">
        <f>O22+O23+O24+O25+O26+O27+O28</f>
        <v>789.2</v>
      </c>
      <c r="P21" s="28">
        <f>P22+P23+P24+P25+P26+P27+P28</f>
        <v>939.7</v>
      </c>
      <c r="Q21" s="28">
        <f>Q22+Q23+Q24+Q25+Q26+Q27+Q28</f>
        <v>1009.4999999999999</v>
      </c>
    </row>
    <row r="22" spans="1:17" ht="14.25">
      <c r="A22" s="43" t="s">
        <v>39</v>
      </c>
      <c r="B22" s="23">
        <v>598.2</v>
      </c>
      <c r="C22" s="23">
        <v>566.3</v>
      </c>
      <c r="D22" s="23">
        <v>648.4</v>
      </c>
      <c r="E22" s="23">
        <v>648.4</v>
      </c>
      <c r="F22" s="23">
        <v>721.2</v>
      </c>
      <c r="G22" s="23">
        <v>784.9</v>
      </c>
      <c r="H22" s="23">
        <f aca="true" t="shared" si="6" ref="H22:I29">B22</f>
        <v>598.2</v>
      </c>
      <c r="I22" s="23">
        <f t="shared" si="6"/>
        <v>566.3</v>
      </c>
      <c r="J22" s="23">
        <f aca="true" t="shared" si="7" ref="J22:Q23">E22</f>
        <v>648.4</v>
      </c>
      <c r="K22" s="23">
        <f t="shared" si="7"/>
        <v>721.2</v>
      </c>
      <c r="L22" s="23">
        <f t="shared" si="7"/>
        <v>784.9</v>
      </c>
      <c r="M22" s="23">
        <f t="shared" si="7"/>
        <v>598.2</v>
      </c>
      <c r="N22" s="23">
        <f t="shared" si="7"/>
        <v>566.3</v>
      </c>
      <c r="O22" s="23">
        <f t="shared" si="7"/>
        <v>648.4</v>
      </c>
      <c r="P22" s="23">
        <f t="shared" si="7"/>
        <v>721.2</v>
      </c>
      <c r="Q22" s="23">
        <f t="shared" si="7"/>
        <v>784.9</v>
      </c>
    </row>
    <row r="23" spans="1:17" ht="28.5">
      <c r="A23" s="44" t="s">
        <v>17</v>
      </c>
      <c r="B23" s="23">
        <v>4.9</v>
      </c>
      <c r="C23" s="23">
        <v>3</v>
      </c>
      <c r="D23" s="23">
        <v>3.2</v>
      </c>
      <c r="E23" s="23">
        <v>3.2</v>
      </c>
      <c r="F23" s="23">
        <v>3.5</v>
      </c>
      <c r="G23" s="23">
        <v>3.8</v>
      </c>
      <c r="H23" s="23">
        <f t="shared" si="6"/>
        <v>4.9</v>
      </c>
      <c r="I23" s="23">
        <f t="shared" si="6"/>
        <v>3</v>
      </c>
      <c r="J23" s="23">
        <f t="shared" si="7"/>
        <v>3.2</v>
      </c>
      <c r="K23" s="23">
        <f t="shared" si="7"/>
        <v>3.5</v>
      </c>
      <c r="L23" s="23">
        <f t="shared" si="7"/>
        <v>3.8</v>
      </c>
      <c r="M23" s="23">
        <f t="shared" si="7"/>
        <v>4.9</v>
      </c>
      <c r="N23" s="23">
        <f t="shared" si="7"/>
        <v>3</v>
      </c>
      <c r="O23" s="23">
        <f t="shared" si="7"/>
        <v>3.2</v>
      </c>
      <c r="P23" s="23">
        <f t="shared" si="7"/>
        <v>3.5</v>
      </c>
      <c r="Q23" s="23">
        <f t="shared" si="7"/>
        <v>3.8</v>
      </c>
    </row>
    <row r="24" spans="1:17" ht="14.25">
      <c r="A24" s="44" t="s">
        <v>29</v>
      </c>
      <c r="B24" s="23">
        <v>7.8</v>
      </c>
      <c r="C24" s="23">
        <v>2.9</v>
      </c>
      <c r="D24" s="23">
        <v>3</v>
      </c>
      <c r="E24" s="23">
        <v>3</v>
      </c>
      <c r="F24" s="23">
        <v>3.2</v>
      </c>
      <c r="G24" s="23">
        <v>3.4</v>
      </c>
      <c r="H24" s="23">
        <f t="shared" si="6"/>
        <v>7.8</v>
      </c>
      <c r="I24" s="23">
        <f t="shared" si="6"/>
        <v>2.9</v>
      </c>
      <c r="J24" s="23">
        <f>D24</f>
        <v>3</v>
      </c>
      <c r="K24" s="23">
        <f aca="true" t="shared" si="8" ref="K24:Q26">F24</f>
        <v>3.2</v>
      </c>
      <c r="L24" s="23">
        <f t="shared" si="8"/>
        <v>3.4</v>
      </c>
      <c r="M24" s="23">
        <f t="shared" si="8"/>
        <v>7.8</v>
      </c>
      <c r="N24" s="23">
        <f t="shared" si="8"/>
        <v>2.9</v>
      </c>
      <c r="O24" s="23">
        <f t="shared" si="8"/>
        <v>3</v>
      </c>
      <c r="P24" s="23">
        <f t="shared" si="8"/>
        <v>3.2</v>
      </c>
      <c r="Q24" s="23">
        <f t="shared" si="8"/>
        <v>3.4</v>
      </c>
    </row>
    <row r="25" spans="1:17" ht="14.25">
      <c r="A25" s="44" t="s">
        <v>42</v>
      </c>
      <c r="B25" s="23">
        <v>3.6</v>
      </c>
      <c r="C25" s="23">
        <v>4</v>
      </c>
      <c r="D25" s="24">
        <v>4.3</v>
      </c>
      <c r="E25" s="23">
        <v>4.7</v>
      </c>
      <c r="F25" s="23">
        <v>5.5</v>
      </c>
      <c r="G25" s="23">
        <v>6.5</v>
      </c>
      <c r="H25" s="23">
        <f t="shared" si="6"/>
        <v>3.6</v>
      </c>
      <c r="I25" s="23">
        <f t="shared" si="6"/>
        <v>4</v>
      </c>
      <c r="J25" s="24">
        <f>E25</f>
        <v>4.7</v>
      </c>
      <c r="K25" s="23">
        <f t="shared" si="8"/>
        <v>5.5</v>
      </c>
      <c r="L25" s="23">
        <f t="shared" si="8"/>
        <v>6.5</v>
      </c>
      <c r="M25" s="23">
        <f t="shared" si="8"/>
        <v>3.6</v>
      </c>
      <c r="N25" s="23">
        <f t="shared" si="8"/>
        <v>4</v>
      </c>
      <c r="O25" s="24">
        <f t="shared" si="8"/>
        <v>4.7</v>
      </c>
      <c r="P25" s="23">
        <f t="shared" si="8"/>
        <v>5.5</v>
      </c>
      <c r="Q25" s="23">
        <f t="shared" si="8"/>
        <v>6.5</v>
      </c>
    </row>
    <row r="26" spans="1:17" ht="14.25">
      <c r="A26" s="44" t="s">
        <v>30</v>
      </c>
      <c r="B26" s="23">
        <v>5.5</v>
      </c>
      <c r="C26" s="23">
        <v>45.2</v>
      </c>
      <c r="D26" s="24">
        <v>86.4</v>
      </c>
      <c r="E26" s="23">
        <v>86.4</v>
      </c>
      <c r="F26" s="23">
        <v>161.4</v>
      </c>
      <c r="G26" s="23">
        <v>158</v>
      </c>
      <c r="H26" s="23">
        <f t="shared" si="6"/>
        <v>5.5</v>
      </c>
      <c r="I26" s="23">
        <f t="shared" si="6"/>
        <v>45.2</v>
      </c>
      <c r="J26" s="24">
        <f>E26</f>
        <v>86.4</v>
      </c>
      <c r="K26" s="23">
        <f t="shared" si="8"/>
        <v>161.4</v>
      </c>
      <c r="L26" s="23">
        <f t="shared" si="8"/>
        <v>158</v>
      </c>
      <c r="M26" s="23">
        <f t="shared" si="8"/>
        <v>5.5</v>
      </c>
      <c r="N26" s="23">
        <f t="shared" si="8"/>
        <v>45.2</v>
      </c>
      <c r="O26" s="24">
        <f t="shared" si="8"/>
        <v>86.4</v>
      </c>
      <c r="P26" s="23">
        <f t="shared" si="8"/>
        <v>161.4</v>
      </c>
      <c r="Q26" s="23">
        <f t="shared" si="8"/>
        <v>158</v>
      </c>
    </row>
    <row r="27" spans="1:17" ht="14.25">
      <c r="A27" s="45" t="s">
        <v>40</v>
      </c>
      <c r="B27" s="26">
        <v>15.2</v>
      </c>
      <c r="C27" s="26">
        <v>27.2</v>
      </c>
      <c r="D27" s="27">
        <v>17</v>
      </c>
      <c r="E27" s="26">
        <v>22.3</v>
      </c>
      <c r="F27" s="26">
        <v>24.3</v>
      </c>
      <c r="G27" s="26">
        <v>27</v>
      </c>
      <c r="H27" s="26">
        <f t="shared" si="6"/>
        <v>15.2</v>
      </c>
      <c r="I27" s="26">
        <f t="shared" si="6"/>
        <v>27.2</v>
      </c>
      <c r="J27" s="27">
        <f>E27</f>
        <v>22.3</v>
      </c>
      <c r="K27" s="26">
        <f aca="true" t="shared" si="9" ref="K27:N29">F27</f>
        <v>24.3</v>
      </c>
      <c r="L27" s="26">
        <f t="shared" si="9"/>
        <v>27</v>
      </c>
      <c r="M27" s="26">
        <f t="shared" si="9"/>
        <v>15.2</v>
      </c>
      <c r="N27" s="26">
        <f t="shared" si="9"/>
        <v>27.2</v>
      </c>
      <c r="O27" s="27">
        <f>E27</f>
        <v>22.3</v>
      </c>
      <c r="P27" s="26">
        <f aca="true" t="shared" si="10" ref="P27:Q29">K27</f>
        <v>24.3</v>
      </c>
      <c r="Q27" s="26">
        <f t="shared" si="10"/>
        <v>27</v>
      </c>
    </row>
    <row r="28" spans="1:17" ht="14.25">
      <c r="A28" s="46" t="s">
        <v>28</v>
      </c>
      <c r="B28" s="26">
        <v>15.7</v>
      </c>
      <c r="C28" s="26">
        <v>12.8</v>
      </c>
      <c r="D28" s="27">
        <v>21.2</v>
      </c>
      <c r="E28" s="27">
        <v>21.2</v>
      </c>
      <c r="F28" s="26">
        <v>20.6</v>
      </c>
      <c r="G28" s="26">
        <v>25.9</v>
      </c>
      <c r="H28" s="26">
        <f t="shared" si="6"/>
        <v>15.7</v>
      </c>
      <c r="I28" s="26">
        <f t="shared" si="6"/>
        <v>12.8</v>
      </c>
      <c r="J28" s="27">
        <f>E28</f>
        <v>21.2</v>
      </c>
      <c r="K28" s="26">
        <f t="shared" si="9"/>
        <v>20.6</v>
      </c>
      <c r="L28" s="26">
        <f t="shared" si="9"/>
        <v>25.9</v>
      </c>
      <c r="M28" s="26">
        <f t="shared" si="9"/>
        <v>15.7</v>
      </c>
      <c r="N28" s="26">
        <f t="shared" si="9"/>
        <v>12.8</v>
      </c>
      <c r="O28" s="27">
        <f>J28</f>
        <v>21.2</v>
      </c>
      <c r="P28" s="26">
        <f t="shared" si="10"/>
        <v>20.6</v>
      </c>
      <c r="Q28" s="26">
        <f t="shared" si="10"/>
        <v>25.9</v>
      </c>
    </row>
    <row r="29" spans="1:17" ht="13.5" customHeight="1">
      <c r="A29" s="45" t="s">
        <v>16</v>
      </c>
      <c r="B29" s="26">
        <v>9.6</v>
      </c>
      <c r="C29" s="26">
        <v>4.8</v>
      </c>
      <c r="D29" s="27">
        <v>4.8</v>
      </c>
      <c r="E29" s="27">
        <v>4.8</v>
      </c>
      <c r="F29" s="26">
        <v>4.6</v>
      </c>
      <c r="G29" s="26">
        <v>4.6</v>
      </c>
      <c r="H29" s="26">
        <f t="shared" si="6"/>
        <v>9.6</v>
      </c>
      <c r="I29" s="26">
        <f t="shared" si="6"/>
        <v>4.8</v>
      </c>
      <c r="J29" s="27">
        <f>E29</f>
        <v>4.8</v>
      </c>
      <c r="K29" s="26">
        <f t="shared" si="9"/>
        <v>4.6</v>
      </c>
      <c r="L29" s="26">
        <f t="shared" si="9"/>
        <v>4.6</v>
      </c>
      <c r="M29" s="68">
        <f t="shared" si="9"/>
        <v>9.6</v>
      </c>
      <c r="N29" s="68">
        <f t="shared" si="9"/>
        <v>4.8</v>
      </c>
      <c r="O29" s="69">
        <f>J29</f>
        <v>4.8</v>
      </c>
      <c r="P29" s="68">
        <f t="shared" si="10"/>
        <v>4.6</v>
      </c>
      <c r="Q29" s="68">
        <f t="shared" si="10"/>
        <v>4.6</v>
      </c>
    </row>
    <row r="30" spans="1:17" ht="32.25" customHeight="1" hidden="1">
      <c r="A30" s="48" t="s">
        <v>31</v>
      </c>
      <c r="B30" s="12"/>
      <c r="C30" s="12"/>
      <c r="D30" s="12"/>
      <c r="E30" s="12"/>
      <c r="F30" s="12"/>
      <c r="G30" s="12"/>
      <c r="H30" s="61"/>
      <c r="I30" s="61"/>
      <c r="J30" s="61"/>
      <c r="K30" s="32"/>
      <c r="L30" s="62"/>
      <c r="M30" s="36"/>
      <c r="N30" s="36"/>
      <c r="O30" s="37"/>
      <c r="P30" s="36"/>
      <c r="Q30" s="36"/>
    </row>
    <row r="31" spans="1:17" ht="30">
      <c r="A31" s="55" t="s">
        <v>12</v>
      </c>
      <c r="B31" s="28">
        <v>3424.27</v>
      </c>
      <c r="C31" s="28">
        <v>3558.8</v>
      </c>
      <c r="D31" s="28">
        <v>3696.45</v>
      </c>
      <c r="E31" s="28">
        <v>3696.5</v>
      </c>
      <c r="F31" s="28">
        <v>3854.8</v>
      </c>
      <c r="G31" s="28">
        <v>3996</v>
      </c>
      <c r="H31" s="28">
        <v>3426.2</v>
      </c>
      <c r="I31" s="28">
        <v>3655.8</v>
      </c>
      <c r="J31" s="28">
        <v>3696.5</v>
      </c>
      <c r="K31" s="28">
        <v>3854.8</v>
      </c>
      <c r="L31" s="28">
        <v>3996</v>
      </c>
      <c r="M31" s="28">
        <f>H31</f>
        <v>3426.2</v>
      </c>
      <c r="N31" s="28">
        <f>I31</f>
        <v>3655.8</v>
      </c>
      <c r="O31" s="28">
        <v>3696.5</v>
      </c>
      <c r="P31" s="28">
        <f>K31</f>
        <v>3854.8</v>
      </c>
      <c r="Q31" s="28">
        <f>L31</f>
        <v>3996</v>
      </c>
    </row>
    <row r="32" spans="1:17" ht="15">
      <c r="A32" s="49" t="s">
        <v>10</v>
      </c>
      <c r="B32" s="63"/>
      <c r="C32" s="63"/>
      <c r="D32" s="63"/>
      <c r="E32" s="63"/>
      <c r="F32" s="63"/>
      <c r="G32" s="63"/>
      <c r="H32" s="29"/>
      <c r="I32" s="30"/>
      <c r="J32" s="30"/>
      <c r="K32" s="30"/>
      <c r="L32" s="64"/>
      <c r="M32" s="29"/>
      <c r="N32" s="30"/>
      <c r="O32" s="30"/>
      <c r="P32" s="30"/>
      <c r="Q32" s="65"/>
    </row>
    <row r="33" spans="1:17" ht="45">
      <c r="A33" s="56" t="s">
        <v>13</v>
      </c>
      <c r="B33" s="57">
        <v>3332.85</v>
      </c>
      <c r="C33" s="57">
        <v>3499.16</v>
      </c>
      <c r="D33" s="57">
        <v>3630.45</v>
      </c>
      <c r="E33" s="57">
        <v>3630.45</v>
      </c>
      <c r="F33" s="57">
        <v>3781.83</v>
      </c>
      <c r="G33" s="58">
        <v>3923</v>
      </c>
      <c r="H33" s="80">
        <v>3332.9</v>
      </c>
      <c r="I33" s="12">
        <v>3526.1</v>
      </c>
      <c r="J33" s="59">
        <v>3630.5</v>
      </c>
      <c r="K33" s="59">
        <v>3781.8</v>
      </c>
      <c r="L33" s="59">
        <v>3923</v>
      </c>
      <c r="M33" s="12">
        <f>H33</f>
        <v>3332.9</v>
      </c>
      <c r="N33" s="12">
        <f>I33</f>
        <v>3526.1</v>
      </c>
      <c r="O33" s="59">
        <f>J33</f>
        <v>3630.5</v>
      </c>
      <c r="P33" s="59">
        <v>3781.8</v>
      </c>
      <c r="Q33" s="59">
        <f>L33</f>
        <v>3923</v>
      </c>
    </row>
    <row r="34" spans="1:17" ht="14.25">
      <c r="A34" s="50" t="s">
        <v>18</v>
      </c>
      <c r="B34" s="24">
        <v>418.9</v>
      </c>
      <c r="C34" s="23">
        <v>436.7</v>
      </c>
      <c r="D34" s="23">
        <v>462.9</v>
      </c>
      <c r="E34" s="23">
        <v>462.9</v>
      </c>
      <c r="F34" s="23">
        <v>490.3</v>
      </c>
      <c r="G34" s="23">
        <v>515.7</v>
      </c>
      <c r="H34" s="24">
        <v>418.9</v>
      </c>
      <c r="I34" s="23">
        <v>436.7</v>
      </c>
      <c r="J34" s="23">
        <v>462.9</v>
      </c>
      <c r="K34" s="23">
        <v>490.3</v>
      </c>
      <c r="L34" s="23">
        <v>515.7</v>
      </c>
      <c r="M34" s="24">
        <v>418.9</v>
      </c>
      <c r="N34" s="23">
        <v>436.7</v>
      </c>
      <c r="O34" s="23">
        <v>462.9</v>
      </c>
      <c r="P34" s="23">
        <v>490.3</v>
      </c>
      <c r="Q34" s="23">
        <v>515.7</v>
      </c>
    </row>
    <row r="35" spans="1:17" ht="30">
      <c r="A35" s="41" t="s">
        <v>22</v>
      </c>
      <c r="B35" s="52">
        <v>52.82</v>
      </c>
      <c r="C35" s="52">
        <v>59.68</v>
      </c>
      <c r="D35" s="52">
        <v>66</v>
      </c>
      <c r="E35" s="52">
        <v>66</v>
      </c>
      <c r="F35" s="52">
        <v>73</v>
      </c>
      <c r="G35" s="52">
        <v>73</v>
      </c>
      <c r="H35" s="52">
        <f>B35</f>
        <v>52.82</v>
      </c>
      <c r="I35" s="52">
        <f>C35</f>
        <v>59.68</v>
      </c>
      <c r="J35" s="52">
        <f>D35</f>
        <v>66</v>
      </c>
      <c r="K35" s="52">
        <f aca="true" t="shared" si="11" ref="K35:Q35">F35</f>
        <v>73</v>
      </c>
      <c r="L35" s="52">
        <f t="shared" si="11"/>
        <v>73</v>
      </c>
      <c r="M35" s="52">
        <f t="shared" si="11"/>
        <v>52.82</v>
      </c>
      <c r="N35" s="52">
        <f t="shared" si="11"/>
        <v>59.68</v>
      </c>
      <c r="O35" s="52">
        <f t="shared" si="11"/>
        <v>66</v>
      </c>
      <c r="P35" s="52">
        <f t="shared" si="11"/>
        <v>73</v>
      </c>
      <c r="Q35" s="52">
        <f t="shared" si="11"/>
        <v>73</v>
      </c>
    </row>
    <row r="36" spans="1:17" ht="15">
      <c r="A36" s="60" t="s">
        <v>14</v>
      </c>
      <c r="B36" s="70">
        <v>38.6</v>
      </c>
      <c r="C36" s="67">
        <f aca="true" t="shared" si="12" ref="C36:H36">C31-C33-C35</f>
        <v>-0.0399999999996723</v>
      </c>
      <c r="D36" s="67">
        <f t="shared" si="12"/>
        <v>0</v>
      </c>
      <c r="E36" s="67">
        <f t="shared" si="12"/>
        <v>0.0500000000001819</v>
      </c>
      <c r="F36" s="67">
        <f t="shared" si="12"/>
        <v>-0.02999999999974534</v>
      </c>
      <c r="G36" s="67">
        <f t="shared" si="12"/>
        <v>0</v>
      </c>
      <c r="H36" s="70">
        <f t="shared" si="12"/>
        <v>40.47999999999973</v>
      </c>
      <c r="I36" s="67">
        <f aca="true" t="shared" si="13" ref="I36:Q36">I31-I33-I35</f>
        <v>70.02000000000027</v>
      </c>
      <c r="J36" s="67">
        <f t="shared" si="13"/>
        <v>0</v>
      </c>
      <c r="K36" s="67">
        <f t="shared" si="13"/>
        <v>0</v>
      </c>
      <c r="L36" s="67">
        <f t="shared" si="13"/>
        <v>0</v>
      </c>
      <c r="M36" s="70">
        <f t="shared" si="13"/>
        <v>40.47999999999973</v>
      </c>
      <c r="N36" s="67">
        <f t="shared" si="13"/>
        <v>70.02000000000027</v>
      </c>
      <c r="O36" s="67">
        <f t="shared" si="13"/>
        <v>0</v>
      </c>
      <c r="P36" s="67">
        <f t="shared" si="13"/>
        <v>0</v>
      </c>
      <c r="Q36" s="67">
        <f t="shared" si="13"/>
        <v>0</v>
      </c>
    </row>
    <row r="37" spans="1:17" ht="30">
      <c r="A37" s="41" t="s">
        <v>15</v>
      </c>
      <c r="B37" s="28">
        <f>B40/1000</f>
        <v>14.594</v>
      </c>
      <c r="C37" s="28">
        <f aca="true" t="shared" si="14" ref="C37:Q37">C40/1000</f>
        <v>14.2</v>
      </c>
      <c r="D37" s="28">
        <f t="shared" si="14"/>
        <v>13.759</v>
      </c>
      <c r="E37" s="28">
        <f t="shared" si="14"/>
        <v>13.759</v>
      </c>
      <c r="F37" s="28">
        <f t="shared" si="14"/>
        <v>13.412</v>
      </c>
      <c r="G37" s="28">
        <f t="shared" si="14"/>
        <v>13.412</v>
      </c>
      <c r="H37" s="28">
        <f t="shared" si="14"/>
        <v>14.594</v>
      </c>
      <c r="I37" s="28">
        <f t="shared" si="14"/>
        <v>14.2</v>
      </c>
      <c r="J37" s="28">
        <f t="shared" si="14"/>
        <v>13.759</v>
      </c>
      <c r="K37" s="28">
        <f t="shared" si="14"/>
        <v>13.412</v>
      </c>
      <c r="L37" s="28">
        <f t="shared" si="14"/>
        <v>13.412</v>
      </c>
      <c r="M37" s="28">
        <f t="shared" si="14"/>
        <v>14.594</v>
      </c>
      <c r="N37" s="28">
        <f t="shared" si="14"/>
        <v>14.2</v>
      </c>
      <c r="O37" s="28">
        <f t="shared" si="14"/>
        <v>13.759</v>
      </c>
      <c r="P37" s="28">
        <f t="shared" si="14"/>
        <v>13.759</v>
      </c>
      <c r="Q37" s="28">
        <f t="shared" si="14"/>
        <v>13.412</v>
      </c>
    </row>
    <row r="38" spans="1:17" ht="14.25">
      <c r="A38" s="50" t="s">
        <v>18</v>
      </c>
      <c r="B38" s="51">
        <v>3.044</v>
      </c>
      <c r="C38" s="51">
        <v>2.927</v>
      </c>
      <c r="D38" s="51">
        <v>2.927</v>
      </c>
      <c r="E38" s="51">
        <v>2.927</v>
      </c>
      <c r="F38" s="51">
        <v>2.927</v>
      </c>
      <c r="G38" s="51">
        <v>2.927</v>
      </c>
      <c r="H38" s="51">
        <f>B38</f>
        <v>3.044</v>
      </c>
      <c r="I38" s="51">
        <f>C38</f>
        <v>2.927</v>
      </c>
      <c r="J38" s="51">
        <f aca="true" t="shared" si="15" ref="J37:O38">E38</f>
        <v>2.927</v>
      </c>
      <c r="K38" s="51">
        <f t="shared" si="15"/>
        <v>2.927</v>
      </c>
      <c r="L38" s="31">
        <f t="shared" si="15"/>
        <v>2.927</v>
      </c>
      <c r="M38" s="31">
        <f t="shared" si="15"/>
        <v>3.044</v>
      </c>
      <c r="N38" s="31">
        <f t="shared" si="15"/>
        <v>2.927</v>
      </c>
      <c r="O38" s="31">
        <f t="shared" si="15"/>
        <v>2.927</v>
      </c>
      <c r="P38" s="31">
        <f>K38</f>
        <v>2.927</v>
      </c>
      <c r="Q38" s="31">
        <f>K38</f>
        <v>2.927</v>
      </c>
    </row>
    <row r="39" spans="1:17" ht="1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3"/>
      <c r="M39" s="1"/>
      <c r="N39" s="1"/>
      <c r="O39" s="1"/>
      <c r="P39" s="1"/>
      <c r="Q39" s="1"/>
    </row>
    <row r="40" spans="1:17" ht="17.25" customHeight="1" hidden="1">
      <c r="A40" s="6"/>
      <c r="B40" s="28">
        <v>14594</v>
      </c>
      <c r="C40" s="28">
        <v>14200</v>
      </c>
      <c r="D40" s="28">
        <v>13759</v>
      </c>
      <c r="E40" s="28">
        <v>13759</v>
      </c>
      <c r="F40" s="28">
        <v>13412</v>
      </c>
      <c r="G40" s="28">
        <v>13412</v>
      </c>
      <c r="H40" s="28">
        <f>B40</f>
        <v>14594</v>
      </c>
      <c r="I40" s="28">
        <f>C40</f>
        <v>14200</v>
      </c>
      <c r="J40" s="28">
        <f>E40</f>
        <v>13759</v>
      </c>
      <c r="K40" s="28">
        <f>F40</f>
        <v>13412</v>
      </c>
      <c r="L40" s="28">
        <f>G40</f>
        <v>13412</v>
      </c>
      <c r="M40" s="28">
        <f>H40</f>
        <v>14594</v>
      </c>
      <c r="N40" s="28">
        <f>I40</f>
        <v>14200</v>
      </c>
      <c r="O40" s="28">
        <f>J40</f>
        <v>13759</v>
      </c>
      <c r="P40" s="28">
        <f>J40</f>
        <v>13759</v>
      </c>
      <c r="Q40" s="28">
        <f>K40</f>
        <v>13412</v>
      </c>
    </row>
    <row r="41" spans="1:17" ht="15" hidden="1">
      <c r="A41" s="2"/>
      <c r="B41" s="5"/>
      <c r="C41" s="7"/>
      <c r="D41" s="8"/>
      <c r="E41" s="5"/>
      <c r="F41" s="4"/>
      <c r="G41" s="20"/>
      <c r="H41" s="20" t="s">
        <v>19</v>
      </c>
      <c r="I41" s="21"/>
      <c r="J41" s="21"/>
      <c r="K41" s="22"/>
      <c r="L41" s="3"/>
      <c r="M41" s="1"/>
      <c r="N41" s="1"/>
      <c r="O41" s="1"/>
      <c r="P41" s="1"/>
      <c r="Q41" s="1"/>
    </row>
    <row r="42" spans="1:17" ht="15" hidden="1">
      <c r="A42" s="4"/>
      <c r="B42" s="8"/>
      <c r="C42" s="8"/>
      <c r="D42" s="5"/>
      <c r="E42" s="5"/>
      <c r="F42" s="4"/>
      <c r="G42" s="20"/>
      <c r="H42" s="20"/>
      <c r="I42" s="21"/>
      <c r="J42" s="21"/>
      <c r="K42" s="22"/>
      <c r="L42" s="3"/>
      <c r="M42" s="1"/>
      <c r="N42" s="1"/>
      <c r="O42" s="1"/>
      <c r="P42" s="1"/>
      <c r="Q42" s="1"/>
    </row>
    <row r="43" spans="1:17" ht="63" customHeight="1">
      <c r="A43" s="71" t="s">
        <v>43</v>
      </c>
      <c r="B43" s="72"/>
      <c r="C43" s="72"/>
      <c r="D43" s="72"/>
      <c r="E43" s="72"/>
      <c r="F43" s="72"/>
      <c r="G43" s="71" t="s">
        <v>36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5"/>
      <c r="L44" s="5"/>
      <c r="M44" s="2"/>
      <c r="N44" s="2"/>
      <c r="O44" s="2"/>
      <c r="P44" s="1"/>
      <c r="Q44" s="1"/>
    </row>
    <row r="45" spans="1:17" ht="12.75">
      <c r="A45" s="71" t="s">
        <v>44</v>
      </c>
      <c r="B45" s="71"/>
      <c r="C45" s="71"/>
      <c r="D45" s="71"/>
      <c r="E45" s="71"/>
      <c r="F45" s="71"/>
      <c r="G45" s="73" t="s">
        <v>37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ht="45.75" customHeight="1">
      <c r="A46" s="71"/>
      <c r="B46" s="71"/>
      <c r="C46" s="71"/>
      <c r="D46" s="71"/>
      <c r="E46" s="71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mergeCells count="8">
    <mergeCell ref="A43:F43"/>
    <mergeCell ref="G43:Q43"/>
    <mergeCell ref="G45:Q46"/>
    <mergeCell ref="A1:Q1"/>
    <mergeCell ref="A2:M2"/>
    <mergeCell ref="D6:E6"/>
    <mergeCell ref="A39:K39"/>
    <mergeCell ref="A45:F46"/>
  </mergeCells>
  <printOptions/>
  <pageMargins left="0.9448818897637796" right="0.15748031496062992" top="0.1968503937007874" bottom="0.1968503937007874" header="0.15748031496062992" footer="0.15748031496062992"/>
  <pageSetup horizontalDpi="600" verticalDpi="600" orientation="landscape" paperSize="9" scale="62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Волга</dc:creator>
  <cp:keywords/>
  <dc:description/>
  <cp:lastModifiedBy>Еремеева</cp:lastModifiedBy>
  <cp:lastPrinted>2011-08-18T06:07:37Z</cp:lastPrinted>
  <dcterms:created xsi:type="dcterms:W3CDTF">1998-06-19T06:46:58Z</dcterms:created>
  <dcterms:modified xsi:type="dcterms:W3CDTF">2011-08-18T06:11:25Z</dcterms:modified>
  <cp:category/>
  <cp:version/>
  <cp:contentType/>
  <cp:contentStatus/>
</cp:coreProperties>
</file>