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<sst xmlns="http://schemas.openxmlformats.org/spreadsheetml/2006/main" count="164" uniqueCount="98">
  <si>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</si>
  <si>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</si>
  <si>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</si>
  <si>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</si>
  <si>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</si>
  <si>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</si>
  <si>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</si>
  <si>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</si>
  <si>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</si>
  <si>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</si>
  <si>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</si>
  <si>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</si>
  <si>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</si>
  <si>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</si>
  <si>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</si>
  <si>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</si>
  <si>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</si>
  <si>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</si>
  <si>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</si>
  <si>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</si>
  <si>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</si>
  <si>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</si>
  <si>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</si>
  <si>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</si>
  <si>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</si>
  <si>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</si>
  <si>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</si>
  <si>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</si>
  <si>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</si>
  <si>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</si>
  <si>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</si>
  <si>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</si>
  <si>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</si>
  <si>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</si>
  <si>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</si>
  <si>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</si>
  <si>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</si>
  <si>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</si>
  <si>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</si>
  <si>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</si>
  <si>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</si>
  <si>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</si>
  <si>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</si>
  <si>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</si>
  <si>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</si>
  <si>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</si>
  <si>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</si>
  <si>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</si>
  <si>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</si>
  <si>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</si>
  <si>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</si>
  <si>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</si>
  <si>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</si>
  <si>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</si>
  <si>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</si>
  <si>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</si>
  <si>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</si>
  <si>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</si>
  <si>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</si>
  <si>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</si>
  <si>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</si>
  <si>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</si>
  <si>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</si>
  <si>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</si>
  <si>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</si>
  <si>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</si>
  <si>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</si>
  <si>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</si>
  <si>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</si>
  <si>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</si>
  <si>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</si>
  <si>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</si>
  <si>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</si>
  <si>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</si>
  <si>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</si>
  <si>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</si>
  <si>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</si>
  <si>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</si>
  <si>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</si>
  <si>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</si>
  <si>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</si>
  <si>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</si>
  <si>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</si>
  <si>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</si>
  <si>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</si>
  <si>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</si>
  <si>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</si>
  <si>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</si>
  <si>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</si>
  <si>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</si>
  <si>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</si>
  <si>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</si>
  <si>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</si>
  <si>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</si>
  <si>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</si>
  <si>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01.02.2025г.</t>
  </si>
  <si>
    <t>План на 2025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</si>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</sst>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C63" sqref="C63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95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96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1372970</v>
      </c>
      <c r="D6" s="4">
        <f>D7+D8+D9+D10</f>
        <v>43062</v>
      </c>
      <c r="E6" s="4">
        <f>D6/C6*100</f>
        <v>3.1364123032549873</v>
      </c>
    </row>
    <row r="7" spans="1:5" ht="15" outlineLevel="1" x14ac:dyDescent="0.25">
      <c r="A7" s="5" t="s">
        <v>5</v>
      </c>
      <c r="B7" s="6" t="s">
        <v>71</v>
      </c>
      <c r="C7" s="2">
        <v>556516</v>
      </c>
      <c r="D7" s="2">
        <v>9418</v>
      </c>
      <c r="E7" s="2">
        <f>D7/C7*100</f>
        <v>1.6923143269914971</v>
      </c>
    </row>
    <row r="8" spans="1:5" ht="15" outlineLevel="1" x14ac:dyDescent="0.25">
      <c r="A8" s="5" t="s">
        <v>6</v>
      </c>
      <c r="B8" s="6" t="s">
        <v>72</v>
      </c>
      <c r="C8" s="2">
        <v>745640</v>
      </c>
      <c r="D8" s="2">
        <v>32416</v>
      </c>
      <c r="E8" s="2">
        <f>D8/C8*100</f>
        <v>4.3474062550292372</v>
      </c>
    </row>
    <row r="9" spans="1:5" ht="30" outlineLevel="1" x14ac:dyDescent="0.25">
      <c r="A9" s="5" t="s">
        <v>7</v>
      </c>
      <c r="B9" s="6" t="s">
        <v>73</v>
      </c>
      <c r="C9" s="2">
        <v>39587</v>
      </c>
      <c r="D9" s="2">
        <v>729</v>
      </c>
      <c r="E9" s="2">
        <f t="shared" ref="E9:E10" si="0">D9/C9*100</f>
        <v>1.8415136282112814</v>
      </c>
    </row>
    <row r="10" spans="1:5" ht="30" outlineLevel="1" x14ac:dyDescent="0.25">
      <c r="A10" s="5" t="s">
        <v>15</v>
      </c>
      <c r="B10" s="6" t="s">
        <v>74</v>
      </c>
      <c r="C10" s="2">
        <v>31227</v>
      </c>
      <c r="D10" s="2">
        <v>499</v>
      </c>
      <c r="E10" s="2">
        <f t="shared" si="0"/>
        <v>1.5979761104172672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146137</v>
      </c>
      <c r="D11" s="4">
        <f>D12+D13+D14</f>
        <v>2874</v>
      </c>
      <c r="E11" s="4">
        <f>D11/C11*100</f>
        <v>1.9666477346599425</v>
      </c>
    </row>
    <row r="12" spans="1:5" ht="15" outlineLevel="1" x14ac:dyDescent="0.25">
      <c r="A12" s="5" t="s">
        <v>9</v>
      </c>
      <c r="B12" s="6" t="s">
        <v>59</v>
      </c>
      <c r="C12" s="2">
        <v>128323</v>
      </c>
      <c r="D12" s="2">
        <v>2505</v>
      </c>
      <c r="E12" s="2">
        <f>D12/C12*100</f>
        <v>1.9521052344474492</v>
      </c>
    </row>
    <row r="13" spans="1:5" ht="15" outlineLevel="1" x14ac:dyDescent="0.25">
      <c r="A13" s="5" t="s">
        <v>10</v>
      </c>
      <c r="B13" s="6" t="s">
        <v>60</v>
      </c>
      <c r="C13" s="2">
        <v>13863</v>
      </c>
      <c r="D13" s="2">
        <v>0</v>
      </c>
      <c r="E13" s="2">
        <f t="shared" ref="E13:E16" si="1">D13/C13*100</f>
        <v>0</v>
      </c>
    </row>
    <row r="14" spans="1:5" ht="30" outlineLevel="1" x14ac:dyDescent="0.25">
      <c r="A14" s="5" t="s">
        <v>11</v>
      </c>
      <c r="B14" s="6" t="s">
        <v>61</v>
      </c>
      <c r="C14" s="2">
        <v>3951</v>
      </c>
      <c r="D14" s="2">
        <v>369</v>
      </c>
      <c r="E14" s="2">
        <f t="shared" si="1"/>
        <v>9.3394077448747161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8636</v>
      </c>
      <c r="D15" s="4">
        <f>D16</f>
        <v>1806</v>
      </c>
      <c r="E15" s="4">
        <f>D15/C15*100</f>
        <v>20.912459471977769</v>
      </c>
    </row>
    <row r="16" spans="1:5" ht="30" outlineLevel="1" x14ac:dyDescent="0.25">
      <c r="A16" s="5" t="s">
        <v>13</v>
      </c>
      <c r="B16" s="6" t="s">
        <v>16</v>
      </c>
      <c r="C16" s="2">
        <v>8636</v>
      </c>
      <c r="D16" s="2">
        <v>1806</v>
      </c>
      <c r="E16" s="2">
        <f t="shared" si="1"/>
        <v>20.912459471977769</v>
      </c>
    </row>
    <row r="17" spans="1:5" ht="28.5" outlineLevel="1" x14ac:dyDescent="0.25">
      <c r="A17" s="11" t="s">
        <v>14</v>
      </c>
      <c r="B17" s="12" t="s">
        <v>77</v>
      </c>
      <c r="C17" s="4">
        <v>11000</v>
      </c>
      <c r="D17" s="4">
        <v>0</v>
      </c>
      <c r="E17" s="4">
        <f>D17/C17*100</f>
        <v>0</v>
      </c>
    </row>
    <row r="18" spans="1:5" s="13" customFormat="1" ht="28.5" x14ac:dyDescent="0.2">
      <c r="A18" s="11" t="s">
        <v>17</v>
      </c>
      <c r="B18" s="12" t="s">
        <v>78</v>
      </c>
      <c r="C18" s="4">
        <v>121541</v>
      </c>
      <c r="D18" s="4">
        <v>2622</v>
      </c>
      <c r="E18" s="4">
        <f>D18/C18*100</f>
        <v>2.1572967146888704</v>
      </c>
    </row>
    <row r="19" spans="1:5" ht="28.9" customHeight="1" outlineLevel="1" x14ac:dyDescent="0.25">
      <c r="A19" s="11" t="s">
        <v>18</v>
      </c>
      <c r="B19" s="12" t="s">
        <v>79</v>
      </c>
      <c r="C19" s="4">
        <v>3736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1350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27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23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1300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71942</v>
      </c>
      <c r="D26" s="4">
        <v>1647</v>
      </c>
      <c r="E26" s="4">
        <f>D26/C26*100</f>
        <v>2.2893441939340025</v>
      </c>
    </row>
    <row r="27" spans="1:5" s="13" customFormat="1" ht="57" x14ac:dyDescent="0.2">
      <c r="A27" s="23" t="s">
        <v>64</v>
      </c>
      <c r="B27" s="12" t="s">
        <v>85</v>
      </c>
      <c r="C27" s="25">
        <v>8828</v>
      </c>
      <c r="D27" s="25">
        <v>235</v>
      </c>
      <c r="E27" s="4">
        <f>D27/C27*100</f>
        <v>2.6619845944721341</v>
      </c>
    </row>
    <row r="28" spans="1:5" ht="42.75" outlineLevel="1" x14ac:dyDescent="0.25">
      <c r="A28" s="23" t="s">
        <v>41</v>
      </c>
      <c r="B28" s="24" t="s">
        <v>86</v>
      </c>
      <c r="C28" s="25">
        <v>66965</v>
      </c>
      <c r="D28" s="25">
        <v>1211</v>
      </c>
      <c r="E28" s="4">
        <f>D28/C28*100</f>
        <v>1.8084073769879787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137812</v>
      </c>
      <c r="D32" s="4">
        <f>D33+D34+D35</f>
        <v>2146</v>
      </c>
      <c r="E32" s="4">
        <f>D32/C32*100</f>
        <v>1.5571938582997127</v>
      </c>
    </row>
    <row r="33" spans="1:5" ht="45" outlineLevel="1" x14ac:dyDescent="0.25">
      <c r="A33" s="5" t="s">
        <v>48</v>
      </c>
      <c r="B33" s="6" t="s">
        <v>23</v>
      </c>
      <c r="C33" s="2">
        <v>83095</v>
      </c>
      <c r="D33" s="2">
        <v>0</v>
      </c>
      <c r="E33" s="2">
        <f t="shared" si="3"/>
        <v>0</v>
      </c>
    </row>
    <row r="34" spans="1:5" ht="30" outlineLevel="1" x14ac:dyDescent="0.25">
      <c r="A34" s="5" t="s">
        <v>49</v>
      </c>
      <c r="B34" s="6" t="s">
        <v>69</v>
      </c>
      <c r="C34" s="2">
        <v>3175</v>
      </c>
      <c r="D34" s="2">
        <v>0</v>
      </c>
      <c r="E34" s="2">
        <f t="shared" si="3"/>
        <v>0</v>
      </c>
    </row>
    <row r="35" spans="1:5" ht="30" outlineLevel="1" x14ac:dyDescent="0.25">
      <c r="A35" s="5" t="s">
        <v>50</v>
      </c>
      <c r="B35" s="6" t="s">
        <v>24</v>
      </c>
      <c r="C35" s="2">
        <v>51542</v>
      </c>
      <c r="D35" s="2">
        <v>2146</v>
      </c>
      <c r="E35" s="2">
        <f t="shared" si="3"/>
        <v>4.1635947382717013</v>
      </c>
    </row>
    <row r="36" spans="1:5" ht="42.75" outlineLevel="1" x14ac:dyDescent="0.25">
      <c r="A36" s="11" t="s">
        <v>51</v>
      </c>
      <c r="B36" s="12" t="s">
        <v>57</v>
      </c>
      <c r="C36" s="4">
        <v>115083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147724</v>
      </c>
      <c r="D37" s="4">
        <v>24</v>
      </c>
      <c r="E37" s="4">
        <f t="shared" si="3"/>
        <v>1.6246513768920418E-2</v>
      </c>
    </row>
    <row r="38" spans="1:5" ht="28.5" outlineLevel="1" x14ac:dyDescent="0.25">
      <c r="A38" s="11" t="s">
        <v>65</v>
      </c>
      <c r="B38" s="12" t="s">
        <v>88</v>
      </c>
      <c r="C38" s="4">
        <v>650</v>
      </c>
      <c r="D38" s="4">
        <v>0</v>
      </c>
      <c r="E38" s="4">
        <f t="shared" si="3"/>
        <v>0</v>
      </c>
    </row>
    <row r="39" spans="1:5" ht="28.5" outlineLevel="1" x14ac:dyDescent="0.25">
      <c r="A39" s="11" t="s">
        <v>66</v>
      </c>
      <c r="B39" s="12" t="s">
        <v>89</v>
      </c>
      <c r="C39" s="4">
        <v>7663</v>
      </c>
      <c r="D39" s="4">
        <v>43</v>
      </c>
      <c r="E39" s="4">
        <f t="shared" si="3"/>
        <v>0.56113793553438596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2222077</v>
      </c>
      <c r="D40" s="4">
        <f>D6+D11+D15+D17+D18+D19+D20+D25+D26+D28+D32+D36+D37+D24+D27+D38+D39</f>
        <v>55670</v>
      </c>
      <c r="E40" s="4">
        <f>D40/C40*100</f>
        <v>2.5053137222517492</v>
      </c>
    </row>
    <row r="41" spans="1:5" ht="15" outlineLevel="1" x14ac:dyDescent="0.25">
      <c r="A41" s="5"/>
      <c r="B41" s="6" t="s">
        <v>27</v>
      </c>
      <c r="C41" s="2">
        <v>721515</v>
      </c>
      <c r="D41" s="2">
        <v>20434</v>
      </c>
      <c r="E41" s="2">
        <f>D41/C41*100</f>
        <v>2.8320963528131777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4"/>
  <sheetViews>
    <sheetView showGridLines="0" zoomScaleNormal="100" zoomScaleSheetLayoutView="70" workbookViewId="0">
      <selection activeCell="P13" sqref="P13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96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1372970</v>
      </c>
      <c r="D6" s="3">
        <f>D7</f>
        <v>43062</v>
      </c>
      <c r="E6" s="3">
        <f>D6/C6*100</f>
        <v>3.1364123032549873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1372970</v>
      </c>
      <c r="D7" s="4">
        <f>SUM(D8:D11)</f>
        <v>43062</v>
      </c>
      <c r="E7" s="4">
        <f>D7/C7*100</f>
        <v>3.1364123032549873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556516</v>
      </c>
      <c r="D8" s="2">
        <f>'Бюджет (2)'!D7</f>
        <v>9418</v>
      </c>
      <c r="E8" s="2">
        <f>D8/C8*100</f>
        <v>1.6923143269914971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745640</v>
      </c>
      <c r="D9" s="2">
        <f>'Бюджет (2)'!D8</f>
        <v>32416</v>
      </c>
      <c r="E9" s="2">
        <f t="shared" ref="E9:E11" si="0">D9/C9*100</f>
        <v>4.3474062550292372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39587</v>
      </c>
      <c r="D10" s="2">
        <f>'Бюджет (2)'!D9</f>
        <v>729</v>
      </c>
      <c r="E10" s="2">
        <f t="shared" si="0"/>
        <v>1.8415136282112814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31227</v>
      </c>
      <c r="D11" s="2">
        <f>'Бюджет (2)'!D10</f>
        <v>499</v>
      </c>
      <c r="E11" s="2">
        <f t="shared" si="0"/>
        <v>1.5979761104172672</v>
      </c>
    </row>
    <row r="12" spans="1:6" ht="30" outlineLevel="1" x14ac:dyDescent="0.25">
      <c r="A12" s="5"/>
      <c r="B12" s="10" t="s">
        <v>29</v>
      </c>
      <c r="C12" s="3">
        <f>C13</f>
        <v>146137</v>
      </c>
      <c r="D12" s="3">
        <f>D13</f>
        <v>2874</v>
      </c>
      <c r="E12" s="3">
        <f>D12/C12*100</f>
        <v>1.9666477346599425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146137</v>
      </c>
      <c r="D13" s="4">
        <f>SUM(D14:D16)</f>
        <v>2874</v>
      </c>
      <c r="E13" s="4">
        <f>D13/C13*100</f>
        <v>1.9666477346599425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128323</v>
      </c>
      <c r="D14" s="2">
        <f>'Бюджет (2)'!D12</f>
        <v>2505</v>
      </c>
      <c r="E14" s="2">
        <f t="shared" ref="E14:E18" si="1">D14/C14*100</f>
        <v>1.9521052344474492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13863</v>
      </c>
      <c r="D15" s="2">
        <f>'Бюджет (2)'!D13</f>
        <v>0</v>
      </c>
      <c r="E15" s="2">
        <f t="shared" si="1"/>
        <v>0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369</v>
      </c>
      <c r="E16" s="2">
        <f t="shared" si="1"/>
        <v>9.3394077448747161</v>
      </c>
    </row>
    <row r="17" spans="1:5" ht="30" outlineLevel="1" x14ac:dyDescent="0.25">
      <c r="A17" s="5"/>
      <c r="B17" s="10" t="s">
        <v>28</v>
      </c>
      <c r="C17" s="2">
        <f>C21</f>
        <v>8036</v>
      </c>
      <c r="D17" s="2">
        <f>D21</f>
        <v>1773</v>
      </c>
      <c r="E17" s="2">
        <f t="shared" si="1"/>
        <v>22.063215530114487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293220</v>
      </c>
      <c r="D18" s="2">
        <f>D22+D24+D25+D26+D27+D31+D32+D35+D48+D49+D41</f>
        <v>5079</v>
      </c>
      <c r="E18" s="2">
        <f t="shared" si="1"/>
        <v>1.732146511152036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8636</v>
      </c>
      <c r="D19" s="4">
        <f>D20</f>
        <v>1806</v>
      </c>
      <c r="E19" s="14">
        <f t="shared" ref="E19:E25" si="2">D19/C19*100</f>
        <v>20.912459471977769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8636</v>
      </c>
      <c r="D20" s="29">
        <f>D21+D22+D23</f>
        <v>1806</v>
      </c>
      <c r="E20" s="2">
        <f t="shared" si="2"/>
        <v>20.912459471977769</v>
      </c>
    </row>
    <row r="21" spans="1:5" ht="31.35" customHeight="1" outlineLevel="1" x14ac:dyDescent="0.25">
      <c r="A21" s="5" t="s">
        <v>34</v>
      </c>
      <c r="B21" s="6" t="s">
        <v>36</v>
      </c>
      <c r="C21" s="29">
        <v>8036</v>
      </c>
      <c r="D21" s="29">
        <v>1773</v>
      </c>
      <c r="E21" s="2">
        <f t="shared" si="2"/>
        <v>22.063215530114487</v>
      </c>
    </row>
    <row r="22" spans="1:5" ht="31.9" customHeight="1" outlineLevel="1" x14ac:dyDescent="0.25">
      <c r="A22" s="5" t="s">
        <v>35</v>
      </c>
      <c r="B22" s="6" t="s">
        <v>37</v>
      </c>
      <c r="C22" s="29">
        <v>600</v>
      </c>
      <c r="D22" s="29">
        <v>33</v>
      </c>
      <c r="E22" s="2">
        <f t="shared" si="2"/>
        <v>5.5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11000</v>
      </c>
      <c r="D24" s="4">
        <f>'Бюджет (2)'!D17</f>
        <v>0</v>
      </c>
      <c r="E24" s="4">
        <f t="shared" si="2"/>
        <v>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121541</v>
      </c>
      <c r="D25" s="4">
        <f>'Бюджет (2)'!D18</f>
        <v>2622</v>
      </c>
      <c r="E25" s="4">
        <f t="shared" si="2"/>
        <v>2.1572967146888704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3736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1350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27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23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1300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71942</v>
      </c>
      <c r="D33" s="3">
        <f>D34</f>
        <v>1647</v>
      </c>
      <c r="E33" s="3">
        <f t="shared" si="4"/>
        <v>2.2893441939340025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71942</v>
      </c>
      <c r="D34" s="4">
        <f>'Бюджет (2)'!D26</f>
        <v>1647</v>
      </c>
      <c r="E34" s="4">
        <f t="shared" si="4"/>
        <v>2.2893441939340025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8828</v>
      </c>
      <c r="D35" s="4">
        <f>'Бюджет (2)'!D27</f>
        <v>235</v>
      </c>
      <c r="E35" s="4">
        <f t="shared" si="4"/>
        <v>2.6619845944721341</v>
      </c>
    </row>
    <row r="36" spans="1:5" ht="30" outlineLevel="1" x14ac:dyDescent="0.25">
      <c r="A36" s="23"/>
      <c r="B36" s="10" t="s">
        <v>31</v>
      </c>
      <c r="C36" s="3">
        <f>C37</f>
        <v>66965</v>
      </c>
      <c r="D36" s="3">
        <f>D37</f>
        <v>1211</v>
      </c>
      <c r="E36" s="3">
        <f t="shared" si="4"/>
        <v>1.8084073769879787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66965</v>
      </c>
      <c r="D37" s="4">
        <f>'Бюджет (2)'!D28</f>
        <v>1211</v>
      </c>
      <c r="E37" s="4">
        <f t="shared" si="4"/>
        <v>1.8084073769879787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137812</v>
      </c>
      <c r="D41" s="4">
        <f>D42+D43+D44</f>
        <v>2146</v>
      </c>
      <c r="E41" s="4">
        <f t="shared" si="4"/>
        <v>1.5571938582997127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83095</v>
      </c>
      <c r="D42" s="2">
        <f>'Бюджет (2)'!D33</f>
        <v>0</v>
      </c>
      <c r="E42" s="2">
        <f t="shared" si="4"/>
        <v>0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3175</v>
      </c>
      <c r="D43" s="2">
        <f>'Бюджет (2)'!D34</f>
        <v>0</v>
      </c>
      <c r="E43" s="2">
        <f t="shared" si="4"/>
        <v>0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51542</v>
      </c>
      <c r="D44" s="2">
        <f>'Бюджет (2)'!D35</f>
        <v>2146</v>
      </c>
      <c r="E44" s="2">
        <f t="shared" si="4"/>
        <v>4.1635947382717013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115083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115083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147724</v>
      </c>
      <c r="D47" s="4">
        <f>'Бюджет (2)'!D37</f>
        <v>24</v>
      </c>
      <c r="E47" s="4">
        <f t="shared" si="4"/>
        <v>1.6246513768920418E-2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650</v>
      </c>
      <c r="D48" s="4">
        <f>'Бюджет (2)'!D38</f>
        <v>0</v>
      </c>
      <c r="E48" s="4">
        <f t="shared" si="4"/>
        <v>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7663</v>
      </c>
      <c r="D49" s="4">
        <f>'Бюджет (2)'!D39</f>
        <v>43</v>
      </c>
      <c r="E49" s="4">
        <f t="shared" si="4"/>
        <v>0.56113793553438596</v>
      </c>
    </row>
    <row r="50" spans="1:5" ht="15" outlineLevel="1" x14ac:dyDescent="0.25">
      <c r="A50" s="5"/>
      <c r="B50" s="12" t="s">
        <v>26</v>
      </c>
      <c r="C50" s="4">
        <f>C6+C12+C33+C45+C23+C47+C18+C17+C36</f>
        <v>2222077</v>
      </c>
      <c r="D50" s="4">
        <f>D6+D12+D33+D45+D23+D47+D18+D17+D36</f>
        <v>55670</v>
      </c>
      <c r="E50" s="4">
        <f t="shared" si="4"/>
        <v>2.5053137222517492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4" spans="1:1" ht="12.75" customHeight="1" x14ac:dyDescent="0.25">
      <c r="A84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2025-02-03T05:54:01Z</cp:lastPrinted>
  <dcterms:created xsi:type="dcterms:W3CDTF">2002-03-11T10:22:12Z</dcterms:created>
  <dcterms:modified xsi:type="dcterms:W3CDTF">2025-02-03T05:54:44Z</dcterms:modified>
</cp:coreProperties>
</file>