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<sst xmlns="http://schemas.openxmlformats.org/spreadsheetml/2006/main" count="164" uniqueCount="98">
  <si>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</si>
  <si>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</si>
  <si>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</si>
  <si>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</si>
  <si>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</si>
  <si>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</si>
  <si>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</si>
  <si>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</si>
  <si>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</si>
  <si>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</si>
  <si>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</si>
  <si>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</si>
  <si>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</si>
  <si>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</si>
  <si>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</si>
  <si>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</si>
  <si>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</si>
  <si>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</si>
  <si>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</si>
  <si>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</si>
  <si>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</si>
  <si>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</si>
  <si>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</si>
  <si>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</si>
  <si>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</si>
  <si>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</si>
  <si>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</si>
  <si>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</si>
  <si>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</si>
  <si>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</si>
  <si>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</si>
  <si>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</si>
  <si>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</si>
  <si>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</si>
  <si>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</si>
  <si>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</si>
  <si>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</si>
  <si>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</si>
  <si>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</si>
  <si>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</si>
  <si>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</si>
  <si>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</si>
  <si>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</si>
  <si>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</si>
  <si>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</si>
  <si>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</si>
  <si>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</si>
  <si>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</si>
  <si>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</si>
  <si>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</si>
  <si>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</si>
  <si>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</si>
  <si>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</si>
  <si>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</si>
  <si>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</si>
  <si>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</si>
  <si>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</si>
  <si>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</si>
  <si>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</si>
  <si>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</si>
  <si>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</si>
  <si>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</si>
  <si>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</si>
  <si>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</si>
  <si>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</si>
  <si>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</si>
  <si>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</si>
  <si>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</si>
  <si>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</si>
  <si>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</si>
  <si>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</si>
  <si>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</si>
  <si>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</si>
  <si>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</si>
  <si>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</si>
  <si>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</si>
  <si>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</si>
  <si>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</si>
  <si>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</si>
  <si>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</si>
  <si>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</si>
  <si>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</si>
  <si>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</si>
  <si>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</si>
  <si>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</si>
  <si>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</si>
  <si>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</si>
  <si>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</si>
  <si>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</si>
  <si>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</si>
  <si>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</si>
  <si>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</si>
  <si>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</si>
  <si>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</si>
  <si>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</si>
  <si>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</si>
  <si>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01.06.2025г.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</si>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</sst>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5"/>
  <sheetViews>
    <sheetView showGridLines="0" tabSelected="1" zoomScaleNormal="100" zoomScaleSheetLayoutView="130" workbookViewId="0">
      <selection activeCell="J8" sqref="J8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1411000</v>
      </c>
      <c r="D6" s="4">
        <f>D7+D8+D9+D10</f>
        <v>603878</v>
      </c>
      <c r="E6" s="4">
        <f>D6/C6*100</f>
        <v>42.797873848334518</v>
      </c>
    </row>
    <row r="7" spans="1:5" ht="15" outlineLevel="1" x14ac:dyDescent="0.25">
      <c r="A7" s="5" t="s">
        <v>5</v>
      </c>
      <c r="B7" s="6" t="s">
        <v>71</v>
      </c>
      <c r="C7" s="2">
        <v>582386</v>
      </c>
      <c r="D7" s="2">
        <v>255317</v>
      </c>
      <c r="E7" s="2">
        <f>D7/C7*100</f>
        <v>43.839824446329409</v>
      </c>
    </row>
    <row r="8" spans="1:5" ht="15" outlineLevel="1" x14ac:dyDescent="0.25">
      <c r="A8" s="5" t="s">
        <v>6</v>
      </c>
      <c r="B8" s="6" t="s">
        <v>72</v>
      </c>
      <c r="C8" s="2">
        <v>757659</v>
      </c>
      <c r="D8" s="2">
        <v>322518</v>
      </c>
      <c r="E8" s="2">
        <f>D8/C8*100</f>
        <v>42.567698661271095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14698</v>
      </c>
      <c r="E9" s="2">
        <f t="shared" ref="E9:E10" si="0">D9/C9*100</f>
        <v>37.114287157214285</v>
      </c>
    </row>
    <row r="10" spans="1:5" ht="30" outlineLevel="1" x14ac:dyDescent="0.25">
      <c r="A10" s="5" t="s">
        <v>15</v>
      </c>
      <c r="B10" s="6" t="s">
        <v>74</v>
      </c>
      <c r="C10" s="2">
        <v>31353</v>
      </c>
      <c r="D10" s="2">
        <v>11345</v>
      </c>
      <c r="E10" s="2">
        <f t="shared" si="0"/>
        <v>36.184735113067326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146514</v>
      </c>
      <c r="D11" s="4">
        <f>D12+D13+D14</f>
        <v>51009</v>
      </c>
      <c r="E11" s="4">
        <f>D11/C11*100</f>
        <v>34.815102993570576</v>
      </c>
    </row>
    <row r="12" spans="1:5" ht="15" outlineLevel="1" x14ac:dyDescent="0.25">
      <c r="A12" s="5" t="s">
        <v>9</v>
      </c>
      <c r="B12" s="6" t="s">
        <v>59</v>
      </c>
      <c r="C12" s="2">
        <v>128467</v>
      </c>
      <c r="D12" s="2">
        <v>48217</v>
      </c>
      <c r="E12" s="2">
        <f>D12/C12*100</f>
        <v>37.532595919574682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909</v>
      </c>
      <c r="E13" s="2">
        <f t="shared" ref="E13:E16" si="1">D13/C13*100</f>
        <v>6.448637911464246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1883</v>
      </c>
      <c r="E14" s="2">
        <f t="shared" si="1"/>
        <v>47.658820551759042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8631</v>
      </c>
      <c r="D15" s="4">
        <f>D16</f>
        <v>6033</v>
      </c>
      <c r="E15" s="4">
        <f>D15/C15*100</f>
        <v>69.899200556134872</v>
      </c>
    </row>
    <row r="16" spans="1:5" ht="30" outlineLevel="1" x14ac:dyDescent="0.25">
      <c r="A16" s="5" t="s">
        <v>13</v>
      </c>
      <c r="B16" s="6" t="s">
        <v>16</v>
      </c>
      <c r="C16" s="2">
        <v>8631</v>
      </c>
      <c r="D16" s="2">
        <v>6033</v>
      </c>
      <c r="E16" s="2">
        <f t="shared" si="1"/>
        <v>69.899200556134872</v>
      </c>
    </row>
    <row r="17" spans="1:5" ht="28.5" outlineLevel="1" x14ac:dyDescent="0.25">
      <c r="A17" s="11" t="s">
        <v>14</v>
      </c>
      <c r="B17" s="12" t="s">
        <v>77</v>
      </c>
      <c r="C17" s="4">
        <v>30156</v>
      </c>
      <c r="D17" s="4">
        <v>21704</v>
      </c>
      <c r="E17" s="4">
        <f>D17/C17*100</f>
        <v>71.972410133970016</v>
      </c>
    </row>
    <row r="18" spans="1:5" s="13" customFormat="1" ht="28.5" x14ac:dyDescent="0.2">
      <c r="A18" s="11" t="s">
        <v>17</v>
      </c>
      <c r="B18" s="12" t="s">
        <v>78</v>
      </c>
      <c r="C18" s="4">
        <v>123045</v>
      </c>
      <c r="D18" s="4">
        <v>50701</v>
      </c>
      <c r="E18" s="4">
        <f>D18/C18*100</f>
        <v>41.205250111747731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3919</v>
      </c>
      <c r="D19" s="4">
        <v>444</v>
      </c>
      <c r="E19" s="4">
        <f>D19/C19*100</f>
        <v>11.329420770604747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2723</v>
      </c>
      <c r="D20" s="4">
        <f>D21+D22+D23</f>
        <v>53</v>
      </c>
      <c r="E20" s="4">
        <f>D20/C20*100</f>
        <v>1.9463826661770107</v>
      </c>
    </row>
    <row r="21" spans="1:5" ht="45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2673</v>
      </c>
      <c r="D23" s="2">
        <v>53</v>
      </c>
      <c r="E23" s="2">
        <f t="shared" si="2"/>
        <v>1.9827908716797606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71816</v>
      </c>
      <c r="D26" s="4">
        <v>26902</v>
      </c>
      <c r="E26" s="4">
        <f>D26/C26*100</f>
        <v>37.459619026400802</v>
      </c>
    </row>
    <row r="27" spans="1:5" s="13" customFormat="1" ht="57" x14ac:dyDescent="0.2">
      <c r="A27" s="23" t="s">
        <v>64</v>
      </c>
      <c r="B27" s="12" t="s">
        <v>85</v>
      </c>
      <c r="C27" s="25">
        <v>8910</v>
      </c>
      <c r="D27" s="25">
        <v>3256</v>
      </c>
      <c r="E27" s="4">
        <f>D27/C27*100</f>
        <v>36.543209876543209</v>
      </c>
    </row>
    <row r="28" spans="1:5" ht="42.75" outlineLevel="1" x14ac:dyDescent="0.25">
      <c r="A28" s="23" t="s">
        <v>41</v>
      </c>
      <c r="B28" s="24" t="s">
        <v>86</v>
      </c>
      <c r="C28" s="25">
        <v>70943</v>
      </c>
      <c r="D28" s="25">
        <v>17082</v>
      </c>
      <c r="E28" s="4">
        <f>D28/C28*100</f>
        <v>24.078485544733095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198961</v>
      </c>
      <c r="D32" s="4">
        <f>D33+D34+D35</f>
        <v>110286</v>
      </c>
      <c r="E32" s="4">
        <f>D32/C32*100</f>
        <v>55.430963857238361</v>
      </c>
    </row>
    <row r="33" spans="1:5" ht="45" outlineLevel="1" x14ac:dyDescent="0.25">
      <c r="A33" s="5" t="s">
        <v>48</v>
      </c>
      <c r="B33" s="6" t="s">
        <v>23</v>
      </c>
      <c r="C33" s="2">
        <v>144048</v>
      </c>
      <c r="D33" s="2">
        <v>89577</v>
      </c>
      <c r="E33" s="2">
        <f t="shared" si="3"/>
        <v>62.185521492835726</v>
      </c>
    </row>
    <row r="34" spans="1:5" ht="30" outlineLevel="1" x14ac:dyDescent="0.25">
      <c r="A34" s="5" t="s">
        <v>49</v>
      </c>
      <c r="B34" s="6" t="s">
        <v>69</v>
      </c>
      <c r="C34" s="2">
        <v>2553</v>
      </c>
      <c r="D34" s="2">
        <v>290</v>
      </c>
      <c r="E34" s="2">
        <f t="shared" si="3"/>
        <v>11.35918527222875</v>
      </c>
    </row>
    <row r="35" spans="1:5" ht="30" outlineLevel="1" x14ac:dyDescent="0.25">
      <c r="A35" s="5" t="s">
        <v>50</v>
      </c>
      <c r="B35" s="6" t="s">
        <v>24</v>
      </c>
      <c r="C35" s="2">
        <v>52360</v>
      </c>
      <c r="D35" s="2">
        <v>20419</v>
      </c>
      <c r="E35" s="2">
        <f t="shared" si="3"/>
        <v>38.997326203208551</v>
      </c>
    </row>
    <row r="36" spans="1:5" ht="42.75" outlineLevel="1" x14ac:dyDescent="0.25">
      <c r="A36" s="11" t="s">
        <v>51</v>
      </c>
      <c r="B36" s="12" t="s">
        <v>57</v>
      </c>
      <c r="C36" s="4">
        <v>278681</v>
      </c>
      <c r="D36" s="4">
        <v>43863</v>
      </c>
      <c r="E36" s="4">
        <f t="shared" si="3"/>
        <v>15.739501437127037</v>
      </c>
    </row>
    <row r="37" spans="1:5" ht="42.75" outlineLevel="1" x14ac:dyDescent="0.25">
      <c r="A37" s="11" t="s">
        <v>52</v>
      </c>
      <c r="B37" s="12" t="s">
        <v>58</v>
      </c>
      <c r="C37" s="4">
        <v>156263</v>
      </c>
      <c r="D37" s="4">
        <v>45779</v>
      </c>
      <c r="E37" s="4">
        <f t="shared" si="3"/>
        <v>29.29612256260279</v>
      </c>
    </row>
    <row r="38" spans="1:5" ht="28.5" outlineLevel="1" x14ac:dyDescent="0.25">
      <c r="A38" s="11" t="s">
        <v>65</v>
      </c>
      <c r="B38" s="12" t="s">
        <v>88</v>
      </c>
      <c r="C38" s="4">
        <v>1349</v>
      </c>
      <c r="D38" s="4">
        <v>50</v>
      </c>
      <c r="E38" s="4">
        <f t="shared" si="3"/>
        <v>3.7064492216456637</v>
      </c>
    </row>
    <row r="39" spans="1:5" ht="28.5" outlineLevel="1" x14ac:dyDescent="0.25">
      <c r="A39" s="11" t="s">
        <v>66</v>
      </c>
      <c r="B39" s="12" t="s">
        <v>89</v>
      </c>
      <c r="C39" s="4">
        <v>7897</v>
      </c>
      <c r="D39" s="4">
        <v>975</v>
      </c>
      <c r="E39" s="4">
        <f t="shared" si="3"/>
        <v>12.346460681271369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2520848</v>
      </c>
      <c r="D40" s="4">
        <f>D6+D11+D15+D17+D18+D19+D20+D25+D26+D28+D32+D36+D37+D24+D27+D38+D39</f>
        <v>982015</v>
      </c>
      <c r="E40" s="4">
        <f>D40/C40*100</f>
        <v>38.955740290568883</v>
      </c>
    </row>
    <row r="41" spans="1:5" ht="15" outlineLevel="1" x14ac:dyDescent="0.25">
      <c r="A41" s="5"/>
      <c r="B41" s="6" t="s">
        <v>27</v>
      </c>
      <c r="C41" s="2">
        <v>731005</v>
      </c>
      <c r="D41" s="2">
        <v>295675</v>
      </c>
      <c r="E41" s="2">
        <f>D41/C41*100</f>
        <v>40.447739755542031</v>
      </c>
    </row>
    <row r="42" spans="1:5" ht="42" customHeight="1" outlineLevel="1" x14ac:dyDescent="0.25">
      <c r="A42" s="20"/>
      <c r="B42" s="20"/>
      <c r="C42" s="27"/>
      <c r="D42" s="27"/>
      <c r="E42" s="27"/>
    </row>
    <row r="75" spans="1:1" ht="12.75" customHeight="1" x14ac:dyDescent="0.25">
      <c r="A75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1"/>
  <sheetViews>
    <sheetView showGridLines="0" zoomScaleNormal="100" zoomScaleSheetLayoutView="70" workbookViewId="0">
      <selection activeCell="B72" sqref="B72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1411000</v>
      </c>
      <c r="D6" s="3">
        <f>D7</f>
        <v>603878</v>
      </c>
      <c r="E6" s="3">
        <f>D6/C6*100</f>
        <v>42.797873848334518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1411000</v>
      </c>
      <c r="D7" s="4">
        <f>SUM(D8:D11)</f>
        <v>603878</v>
      </c>
      <c r="E7" s="4">
        <f>D7/C7*100</f>
        <v>42.797873848334518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582386</v>
      </c>
      <c r="D8" s="2">
        <f>'Бюджет (2)'!D7</f>
        <v>255317</v>
      </c>
      <c r="E8" s="2">
        <f>D8/C8*100</f>
        <v>43.839824446329409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757659</v>
      </c>
      <c r="D9" s="2">
        <f>'Бюджет (2)'!D8</f>
        <v>322518</v>
      </c>
      <c r="E9" s="2">
        <f t="shared" ref="E9:E11" si="0">D9/C9*100</f>
        <v>42.567698661271095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14698</v>
      </c>
      <c r="E10" s="2">
        <f t="shared" si="0"/>
        <v>37.114287157214285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31353</v>
      </c>
      <c r="D11" s="2">
        <f>'Бюджет (2)'!D10</f>
        <v>11345</v>
      </c>
      <c r="E11" s="2">
        <f t="shared" si="0"/>
        <v>36.184735113067326</v>
      </c>
    </row>
    <row r="12" spans="1:6" ht="30" outlineLevel="1" x14ac:dyDescent="0.25">
      <c r="A12" s="5"/>
      <c r="B12" s="10" t="s">
        <v>29</v>
      </c>
      <c r="C12" s="3">
        <f>C13</f>
        <v>146514</v>
      </c>
      <c r="D12" s="3">
        <f>D13</f>
        <v>51009</v>
      </c>
      <c r="E12" s="3">
        <f>D12/C12*100</f>
        <v>34.815102993570576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146514</v>
      </c>
      <c r="D13" s="4">
        <f>SUM(D14:D16)</f>
        <v>51009</v>
      </c>
      <c r="E13" s="4">
        <f>D13/C13*100</f>
        <v>34.815102993570576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128467</v>
      </c>
      <c r="D14" s="2">
        <f>'Бюджет (2)'!D12</f>
        <v>48217</v>
      </c>
      <c r="E14" s="2">
        <f t="shared" ref="E14:E18" si="1">D14/C14*100</f>
        <v>37.532595919574682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909</v>
      </c>
      <c r="E15" s="2">
        <f t="shared" si="1"/>
        <v>6.448637911464246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1883</v>
      </c>
      <c r="E16" s="2">
        <f t="shared" si="1"/>
        <v>47.658820551759042</v>
      </c>
    </row>
    <row r="17" spans="1:5" ht="30" outlineLevel="1" x14ac:dyDescent="0.25">
      <c r="A17" s="5"/>
      <c r="B17" s="10" t="s">
        <v>28</v>
      </c>
      <c r="C17" s="2">
        <f>C21</f>
        <v>8117</v>
      </c>
      <c r="D17" s="2">
        <f>D21</f>
        <v>5764</v>
      </c>
      <c r="E17" s="2">
        <f t="shared" si="1"/>
        <v>71.011457435012943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377514</v>
      </c>
      <c r="D18" s="2">
        <f>D22+D24+D25+D26+D27+D31+D32+D35+D48+D49+D41</f>
        <v>187738</v>
      </c>
      <c r="E18" s="2">
        <f t="shared" si="1"/>
        <v>49.730076235583311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8631</v>
      </c>
      <c r="D19" s="4">
        <f>D20</f>
        <v>6033</v>
      </c>
      <c r="E19" s="14">
        <f t="shared" ref="E19:E25" si="2">D19/C19*100</f>
        <v>69.899200556134872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8631</v>
      </c>
      <c r="D20" s="29">
        <f>D21+D22+D23</f>
        <v>6033</v>
      </c>
      <c r="E20" s="2">
        <f t="shared" si="2"/>
        <v>69.899200556134872</v>
      </c>
    </row>
    <row r="21" spans="1:5" ht="31.35" customHeight="1" outlineLevel="1" x14ac:dyDescent="0.25">
      <c r="A21" s="5" t="s">
        <v>34</v>
      </c>
      <c r="B21" s="6" t="s">
        <v>36</v>
      </c>
      <c r="C21" s="29">
        <v>8117</v>
      </c>
      <c r="D21" s="29">
        <v>5764</v>
      </c>
      <c r="E21" s="2">
        <f t="shared" si="2"/>
        <v>71.011457435012943</v>
      </c>
    </row>
    <row r="22" spans="1:5" ht="31.9" customHeight="1" outlineLevel="1" x14ac:dyDescent="0.25">
      <c r="A22" s="5" t="s">
        <v>35</v>
      </c>
      <c r="B22" s="6" t="s">
        <v>37</v>
      </c>
      <c r="C22" s="29">
        <v>514</v>
      </c>
      <c r="D22" s="29">
        <v>269</v>
      </c>
      <c r="E22" s="2">
        <f t="shared" si="2"/>
        <v>52.334630350194558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30156</v>
      </c>
      <c r="D24" s="4">
        <f>'Бюджет (2)'!D17</f>
        <v>21704</v>
      </c>
      <c r="E24" s="4">
        <f t="shared" si="2"/>
        <v>71.972410133970016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123045</v>
      </c>
      <c r="D25" s="4">
        <f>'Бюджет (2)'!D18</f>
        <v>50701</v>
      </c>
      <c r="E25" s="4">
        <f t="shared" si="2"/>
        <v>41.205250111747731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3919</v>
      </c>
      <c r="D26" s="4">
        <f>'Бюджет (2)'!D19</f>
        <v>444</v>
      </c>
      <c r="E26" s="4">
        <f t="shared" ref="E26:E31" si="3">D26/C26*100</f>
        <v>11.329420770604747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2723</v>
      </c>
      <c r="D27" s="4">
        <f>D28+D30+D29</f>
        <v>53</v>
      </c>
      <c r="E27" s="4">
        <f t="shared" si="3"/>
        <v>1.9463826661770107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2673</v>
      </c>
      <c r="D30" s="2">
        <f>'Бюджет (2)'!D23</f>
        <v>53</v>
      </c>
      <c r="E30" s="2">
        <f t="shared" si="3"/>
        <v>1.9827908716797606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71816</v>
      </c>
      <c r="D33" s="3">
        <f>D34</f>
        <v>26902</v>
      </c>
      <c r="E33" s="3">
        <f t="shared" si="4"/>
        <v>37.459619026400802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71816</v>
      </c>
      <c r="D34" s="4">
        <f>'Бюджет (2)'!D26</f>
        <v>26902</v>
      </c>
      <c r="E34" s="4">
        <f t="shared" si="4"/>
        <v>37.459619026400802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8910</v>
      </c>
      <c r="D35" s="4">
        <f>'Бюджет (2)'!D27</f>
        <v>3256</v>
      </c>
      <c r="E35" s="4">
        <f t="shared" si="4"/>
        <v>36.543209876543209</v>
      </c>
    </row>
    <row r="36" spans="1:5" ht="30" outlineLevel="1" x14ac:dyDescent="0.25">
      <c r="A36" s="23"/>
      <c r="B36" s="10" t="s">
        <v>31</v>
      </c>
      <c r="C36" s="3">
        <f>C37</f>
        <v>70943</v>
      </c>
      <c r="D36" s="3">
        <f>D37</f>
        <v>17082</v>
      </c>
      <c r="E36" s="3">
        <f t="shared" si="4"/>
        <v>24.078485544733095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70943</v>
      </c>
      <c r="D37" s="4">
        <f>'Бюджет (2)'!D28</f>
        <v>17082</v>
      </c>
      <c r="E37" s="4">
        <f t="shared" si="4"/>
        <v>24.078485544733095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198961</v>
      </c>
      <c r="D41" s="4">
        <f>D42+D43+D44</f>
        <v>110286</v>
      </c>
      <c r="E41" s="4">
        <f t="shared" si="4"/>
        <v>55.430963857238361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144048</v>
      </c>
      <c r="D42" s="2">
        <f>'Бюджет (2)'!D33</f>
        <v>89577</v>
      </c>
      <c r="E42" s="2">
        <f t="shared" si="4"/>
        <v>62.185521492835726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2553</v>
      </c>
      <c r="D43" s="2">
        <f>'Бюджет (2)'!D34</f>
        <v>290</v>
      </c>
      <c r="E43" s="2">
        <f t="shared" si="4"/>
        <v>11.35918527222875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52360</v>
      </c>
      <c r="D44" s="2">
        <f>'Бюджет (2)'!D35</f>
        <v>20419</v>
      </c>
      <c r="E44" s="2">
        <f t="shared" si="4"/>
        <v>38.997326203208551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278681</v>
      </c>
      <c r="D45" s="4">
        <f>D46</f>
        <v>43863</v>
      </c>
      <c r="E45" s="4">
        <f t="shared" si="4"/>
        <v>15.739501437127037</v>
      </c>
    </row>
    <row r="46" spans="1:5" ht="30" outlineLevel="1" x14ac:dyDescent="0.25">
      <c r="A46" s="11"/>
      <c r="B46" s="10" t="s">
        <v>31</v>
      </c>
      <c r="C46" s="2">
        <f>'Бюджет (2)'!C36</f>
        <v>278681</v>
      </c>
      <c r="D46" s="2">
        <f>'Бюджет (2)'!D36</f>
        <v>43863</v>
      </c>
      <c r="E46" s="2">
        <f t="shared" si="4"/>
        <v>15.739501437127037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156263</v>
      </c>
      <c r="D47" s="4">
        <f>'Бюджет (2)'!D37</f>
        <v>45779</v>
      </c>
      <c r="E47" s="4">
        <f t="shared" si="4"/>
        <v>29.29612256260279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1349</v>
      </c>
      <c r="D48" s="4">
        <f>'Бюджет (2)'!D38</f>
        <v>50</v>
      </c>
      <c r="E48" s="4">
        <f t="shared" si="4"/>
        <v>3.7064492216456637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7897</v>
      </c>
      <c r="D49" s="4">
        <f>'Бюджет (2)'!D39</f>
        <v>975</v>
      </c>
      <c r="E49" s="4">
        <f t="shared" si="4"/>
        <v>12.346460681271369</v>
      </c>
    </row>
    <row r="50" spans="1:5" ht="15" outlineLevel="1" x14ac:dyDescent="0.25">
      <c r="A50" s="5"/>
      <c r="B50" s="12" t="s">
        <v>26</v>
      </c>
      <c r="C50" s="4">
        <f>C6+C12+C33+C45+C23+C47+C18+C17+C36</f>
        <v>2520848</v>
      </c>
      <c r="D50" s="4">
        <f>D6+D12+D33+D45+D23+D47+D18+D17+D36</f>
        <v>982015</v>
      </c>
      <c r="E50" s="4">
        <f t="shared" si="4"/>
        <v>38.955740290568883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1" spans="1:1" ht="12.75" customHeight="1" x14ac:dyDescent="0.25">
      <c r="A81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2025-06-02T03:27:11Z</cp:lastPrinted>
  <dcterms:created xsi:type="dcterms:W3CDTF">2002-03-11T10:22:12Z</dcterms:created>
  <dcterms:modified xsi:type="dcterms:W3CDTF">2025-06-02T03:29:01Z</dcterms:modified>
</cp:coreProperties>
</file>