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32" i="4"/>
  <c r="D32" i="4"/>
  <c r="D17" i="3" l="1"/>
  <c r="C15" i="4" l="1"/>
  <c r="D20" i="4" l="1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28" i="4"/>
  <c r="C128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28" i="4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<sst xmlns="http://schemas.openxmlformats.org/spreadsheetml/2006/main" count="167" uniqueCount="101">
  <si>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</si>
  <si>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</si>
  <si>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</si>
  <si>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</si>
  <si>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</si>
  <si>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</si>
  <si>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</si>
  <si>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</si>
  <si>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</si>
  <si>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</si>
  <si>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</si>
  <si>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</si>
  <si>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</si>
  <si>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</si>
  <si>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</si>
  <si>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</si>
  <si>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</si>
  <si>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</si>
  <si>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</si>
  <si>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</si>
  <si>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</si>
  <si>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</si>
  <si>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</si>
  <si>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</si>
  <si>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</si>
  <si>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</si>
  <si>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</si>
  <si>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</si>
  <si>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</si>
  <si>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</si>
  <si>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</si>
  <si>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</si>
  <si>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</si>
  <si>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</si>
  <si>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</si>
  <si>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</si>
  <si>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</si>
  <si>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</si>
  <si>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</si>
  <si>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</si>
  <si>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</si>
  <si>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</si>
  <si>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</si>
  <si>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</si>
  <si>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</si>
  <si>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</si>
  <si>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</si>
  <si>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</si>
  <si>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</si>
  <si>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</si>
  <si>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</si>
  <si>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</si>
  <si>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</si>
  <si>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</si>
  <si>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</si>
  <si>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</si>
  <si>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</si>
  <si>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</si>
  <si>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</si>
  <si>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</si>
  <si>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</si>
  <si>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</si>
  <si>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</si>
  <si>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</si>
  <si>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</si>
  <si>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</si>
  <si>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</si>
  <si>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</si>
  <si>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</si>
  <si>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</si>
  <si>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</si>
  <si>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</si>
  <si>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</si>
  <si>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</si>
  <si>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</si>
  <si>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</si>
  <si>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</si>
  <si>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</si>
  <si>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</si>
  <si>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</si>
  <si>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</si>
  <si>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</si>
  <si>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</si>
  <si>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</si>
  <si>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</si>
  <si>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</si>
  <si>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</si>
  <si>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</si>
  <si>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</si>
  <si>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</si>
  <si>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</si>
  <si>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</si>
  <si>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</si>
  <si>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</si>
  <si>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</si>
  <si>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</si>
  <si>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</si>
  <si>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</si>
  <si>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</si>
  <si>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01.08.2025г.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</si>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</sst>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9"/>
  <sheetViews>
    <sheetView showGridLines="0" tabSelected="1" zoomScaleNormal="100" zoomScaleSheetLayoutView="130" workbookViewId="0">
      <selection activeCell="D155" sqref="D155"/>
    </sheetView>
  </sheetViews>
  <sheetFormatPr defaultColWidth="9.140625" defaultRowHeight="12.75" customHeight="1" outlineLevelRow="1" x14ac:dyDescent="0.25"/>
  <cols>
    <col min="1" max="1" width="4.5703125" style="8" bestFit="1" customWidth="1"/>
    <col min="2" max="2" width="67.7109375" style="8" customWidth="1"/>
    <col min="3" max="3" width="21.28515625" style="32" customWidth="1"/>
    <col min="4" max="4" width="11.5703125" style="32" customWidth="1"/>
    <col min="5" max="5" width="11" style="32" customWidth="1"/>
    <col min="6" max="16384" width="9.140625" style="8"/>
  </cols>
  <sheetData>
    <row r="1" spans="1:5" ht="45.75" customHeight="1" x14ac:dyDescent="0.25">
      <c r="A1" s="38" t="s">
        <v>99</v>
      </c>
      <c r="B1" s="38"/>
      <c r="C1" s="38"/>
      <c r="D1" s="38"/>
      <c r="E1" s="38"/>
    </row>
    <row r="2" spans="1:5" ht="15" x14ac:dyDescent="0.25">
      <c r="B2" s="39"/>
      <c r="C2" s="39"/>
      <c r="D2" s="39"/>
      <c r="E2" s="39"/>
    </row>
    <row r="3" spans="1:5" ht="12.75" customHeight="1" x14ac:dyDescent="0.25">
      <c r="B3" s="39"/>
      <c r="C3" s="39"/>
      <c r="D3" s="39"/>
      <c r="E3" s="39"/>
    </row>
    <row r="4" spans="1:5" ht="15" x14ac:dyDescent="0.25">
      <c r="C4" s="23"/>
      <c r="D4" s="23"/>
      <c r="E4" s="10" t="s">
        <v>0</v>
      </c>
    </row>
    <row r="5" spans="1:5" ht="60" x14ac:dyDescent="0.25">
      <c r="A5" s="1" t="s">
        <v>2</v>
      </c>
      <c r="B5" s="1" t="s">
        <v>3</v>
      </c>
      <c r="C5" s="2" t="s">
        <v>98</v>
      </c>
      <c r="D5" s="2" t="s">
        <v>4</v>
      </c>
      <c r="E5" s="2" t="s">
        <v>5</v>
      </c>
    </row>
    <row r="6" spans="1:5" s="14" customFormat="1" ht="28.5" x14ac:dyDescent="0.2">
      <c r="A6" s="12">
        <v>1</v>
      </c>
      <c r="B6" s="13" t="s">
        <v>73</v>
      </c>
      <c r="C6" s="4">
        <f>C7+C8+C9+C10</f>
        <v>1413371</v>
      </c>
      <c r="D6" s="4">
        <f>D7+D8+D9+D10</f>
        <v>909955</v>
      </c>
      <c r="E6" s="4">
        <f>D6/C6*100</f>
        <v>64.381892652389212</v>
      </c>
    </row>
    <row r="7" spans="1:5" ht="15" outlineLevel="1" x14ac:dyDescent="0.25">
      <c r="A7" s="6" t="s">
        <v>6</v>
      </c>
      <c r="B7" s="7" t="s">
        <v>74</v>
      </c>
      <c r="C7" s="2">
        <v>582425</v>
      </c>
      <c r="D7" s="2">
        <v>362673</v>
      </c>
      <c r="E7" s="2">
        <f>D7/C7*100</f>
        <v>62.269476756663941</v>
      </c>
    </row>
    <row r="8" spans="1:5" ht="15" outlineLevel="1" x14ac:dyDescent="0.25">
      <c r="A8" s="6" t="s">
        <v>7</v>
      </c>
      <c r="B8" s="7" t="s">
        <v>75</v>
      </c>
      <c r="C8" s="2">
        <v>759965</v>
      </c>
      <c r="D8" s="2">
        <v>505139</v>
      </c>
      <c r="E8" s="2">
        <f>D8/C8*100</f>
        <v>66.46871895416237</v>
      </c>
    </row>
    <row r="9" spans="1:5" ht="30" outlineLevel="1" x14ac:dyDescent="0.25">
      <c r="A9" s="6" t="s">
        <v>8</v>
      </c>
      <c r="B9" s="7" t="s">
        <v>76</v>
      </c>
      <c r="C9" s="2">
        <v>39602</v>
      </c>
      <c r="D9" s="2">
        <v>23164</v>
      </c>
      <c r="E9" s="2">
        <f t="shared" ref="E9:E10" si="0">D9/C9*100</f>
        <v>58.491995353770008</v>
      </c>
    </row>
    <row r="10" spans="1:5" ht="30" outlineLevel="1" x14ac:dyDescent="0.25">
      <c r="A10" s="6" t="s">
        <v>16</v>
      </c>
      <c r="B10" s="7" t="s">
        <v>77</v>
      </c>
      <c r="C10" s="2">
        <v>31379</v>
      </c>
      <c r="D10" s="2">
        <v>18979</v>
      </c>
      <c r="E10" s="2">
        <f t="shared" si="0"/>
        <v>60.48312565728672</v>
      </c>
    </row>
    <row r="11" spans="1:5" s="14" customFormat="1" ht="28.5" x14ac:dyDescent="0.2">
      <c r="A11" s="12" t="s">
        <v>9</v>
      </c>
      <c r="B11" s="13" t="s">
        <v>78</v>
      </c>
      <c r="C11" s="4">
        <f>C12+C13+C14</f>
        <v>146514</v>
      </c>
      <c r="D11" s="4">
        <f>D12+D13+D14</f>
        <v>84026</v>
      </c>
      <c r="E11" s="4">
        <f>D11/C11*100</f>
        <v>57.350150838827687</v>
      </c>
    </row>
    <row r="12" spans="1:5" ht="15" outlineLevel="1" x14ac:dyDescent="0.25">
      <c r="A12" s="6" t="s">
        <v>10</v>
      </c>
      <c r="B12" s="7" t="s">
        <v>62</v>
      </c>
      <c r="C12" s="2">
        <v>128467</v>
      </c>
      <c r="D12" s="2">
        <v>77651</v>
      </c>
      <c r="E12" s="2">
        <f>D12/C12*100</f>
        <v>60.444316439241206</v>
      </c>
    </row>
    <row r="13" spans="1:5" ht="15" outlineLevel="1" x14ac:dyDescent="0.25">
      <c r="A13" s="6" t="s">
        <v>11</v>
      </c>
      <c r="B13" s="7" t="s">
        <v>63</v>
      </c>
      <c r="C13" s="2">
        <v>14096</v>
      </c>
      <c r="D13" s="2">
        <v>3664</v>
      </c>
      <c r="E13" s="2">
        <f t="shared" ref="E13:E16" si="1">D13/C13*100</f>
        <v>25.993189557321227</v>
      </c>
    </row>
    <row r="14" spans="1:5" ht="30" outlineLevel="1" x14ac:dyDescent="0.25">
      <c r="A14" s="6" t="s">
        <v>12</v>
      </c>
      <c r="B14" s="7" t="s">
        <v>64</v>
      </c>
      <c r="C14" s="2">
        <v>3951</v>
      </c>
      <c r="D14" s="2">
        <v>2711</v>
      </c>
      <c r="E14" s="2">
        <f t="shared" si="1"/>
        <v>68.615540369526713</v>
      </c>
    </row>
    <row r="15" spans="1:5" ht="28.5" outlineLevel="1" x14ac:dyDescent="0.25">
      <c r="A15" s="12" t="s">
        <v>13</v>
      </c>
      <c r="B15" s="13" t="s">
        <v>79</v>
      </c>
      <c r="C15" s="4">
        <f>C16</f>
        <v>8687</v>
      </c>
      <c r="D15" s="4">
        <f>D16</f>
        <v>6528</v>
      </c>
      <c r="E15" s="4">
        <f>D15/C15*100</f>
        <v>75.146771037181992</v>
      </c>
    </row>
    <row r="16" spans="1:5" ht="30" outlineLevel="1" x14ac:dyDescent="0.25">
      <c r="A16" s="6" t="s">
        <v>14</v>
      </c>
      <c r="B16" s="7" t="s">
        <v>17</v>
      </c>
      <c r="C16" s="2">
        <v>8687</v>
      </c>
      <c r="D16" s="2">
        <v>6528</v>
      </c>
      <c r="E16" s="2">
        <f t="shared" si="1"/>
        <v>75.146771037181992</v>
      </c>
    </row>
    <row r="17" spans="1:5" ht="28.5" outlineLevel="1" x14ac:dyDescent="0.25">
      <c r="A17" s="12" t="s">
        <v>15</v>
      </c>
      <c r="B17" s="13" t="s">
        <v>80</v>
      </c>
      <c r="C17" s="4">
        <v>30156</v>
      </c>
      <c r="D17" s="4">
        <v>24474</v>
      </c>
      <c r="E17" s="4">
        <f>D17/C17*100</f>
        <v>81.15797851173896</v>
      </c>
    </row>
    <row r="18" spans="1:5" s="14" customFormat="1" ht="28.5" x14ac:dyDescent="0.2">
      <c r="A18" s="12" t="s">
        <v>18</v>
      </c>
      <c r="B18" s="13" t="s">
        <v>81</v>
      </c>
      <c r="C18" s="4">
        <v>123045</v>
      </c>
      <c r="D18" s="4">
        <v>76739</v>
      </c>
      <c r="E18" s="4">
        <f>D18/C18*100</f>
        <v>62.366613840464865</v>
      </c>
    </row>
    <row r="19" spans="1:5" ht="28.9" customHeight="1" outlineLevel="1" x14ac:dyDescent="0.25">
      <c r="A19" s="12" t="s">
        <v>19</v>
      </c>
      <c r="B19" s="13" t="s">
        <v>82</v>
      </c>
      <c r="C19" s="4">
        <v>3919</v>
      </c>
      <c r="D19" s="4">
        <v>3883</v>
      </c>
      <c r="E19" s="4">
        <f>D19/C19*100</f>
        <v>99.081398315896905</v>
      </c>
    </row>
    <row r="20" spans="1:5" ht="42.75" outlineLevel="1" x14ac:dyDescent="0.25">
      <c r="A20" s="12" t="s">
        <v>20</v>
      </c>
      <c r="B20" s="13" t="s">
        <v>83</v>
      </c>
      <c r="C20" s="4">
        <f>C21+C22+C23</f>
        <v>2673</v>
      </c>
      <c r="D20" s="4">
        <f>D21+D22+D23</f>
        <v>2262</v>
      </c>
      <c r="E20" s="4">
        <f>D20/C20*100</f>
        <v>84.624017957351299</v>
      </c>
    </row>
    <row r="21" spans="1:5" ht="45" hidden="1" outlineLevel="1" x14ac:dyDescent="0.25">
      <c r="A21" s="6" t="s">
        <v>21</v>
      </c>
      <c r="B21" s="7" t="s">
        <v>84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30" hidden="1" outlineLevel="1" x14ac:dyDescent="0.25">
      <c r="A22" s="6" t="s">
        <v>39</v>
      </c>
      <c r="B22" s="7" t="s">
        <v>85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6" t="s">
        <v>43</v>
      </c>
      <c r="B23" s="7" t="s">
        <v>86</v>
      </c>
      <c r="C23" s="2">
        <v>2673</v>
      </c>
      <c r="D23" s="2">
        <v>2262</v>
      </c>
      <c r="E23" s="2">
        <f t="shared" si="2"/>
        <v>84.624017957351299</v>
      </c>
    </row>
    <row r="24" spans="1:5" ht="57" hidden="1" outlineLevel="1" x14ac:dyDescent="0.25">
      <c r="A24" s="12" t="s">
        <v>65</v>
      </c>
      <c r="B24" s="13" t="s">
        <v>66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2" t="s">
        <v>22</v>
      </c>
      <c r="B25" s="13" t="s">
        <v>71</v>
      </c>
      <c r="C25" s="4">
        <v>30</v>
      </c>
      <c r="D25" s="4">
        <v>0</v>
      </c>
      <c r="E25" s="4">
        <f>D25/C25*100</f>
        <v>0</v>
      </c>
    </row>
    <row r="26" spans="1:5" s="14" customFormat="1" ht="28.5" x14ac:dyDescent="0.2">
      <c r="A26" s="12" t="s">
        <v>23</v>
      </c>
      <c r="B26" s="13" t="s">
        <v>87</v>
      </c>
      <c r="C26" s="4">
        <v>71916</v>
      </c>
      <c r="D26" s="4">
        <v>39129</v>
      </c>
      <c r="E26" s="4">
        <f>D26/C26*100</f>
        <v>54.409310862673124</v>
      </c>
    </row>
    <row r="27" spans="1:5" s="14" customFormat="1" ht="57" x14ac:dyDescent="0.2">
      <c r="A27" s="24" t="s">
        <v>67</v>
      </c>
      <c r="B27" s="13" t="s">
        <v>88</v>
      </c>
      <c r="C27" s="26">
        <v>8885</v>
      </c>
      <c r="D27" s="26">
        <v>5303</v>
      </c>
      <c r="E27" s="4">
        <f>D27/C27*100</f>
        <v>59.684862127180637</v>
      </c>
    </row>
    <row r="28" spans="1:5" ht="42.75" outlineLevel="1" x14ac:dyDescent="0.25">
      <c r="A28" s="24" t="s">
        <v>42</v>
      </c>
      <c r="B28" s="25" t="s">
        <v>89</v>
      </c>
      <c r="C28" s="26">
        <v>70795</v>
      </c>
      <c r="D28" s="26">
        <v>25436</v>
      </c>
      <c r="E28" s="4">
        <f>D28/C28*100</f>
        <v>35.929091037502644</v>
      </c>
    </row>
    <row r="29" spans="1:5" ht="45" hidden="1" outlineLevel="1" x14ac:dyDescent="0.25">
      <c r="A29" s="16" t="s">
        <v>33</v>
      </c>
      <c r="B29" s="7" t="s">
        <v>40</v>
      </c>
      <c r="C29" s="27">
        <v>0</v>
      </c>
      <c r="D29" s="27">
        <v>0</v>
      </c>
      <c r="E29" s="2" t="e">
        <f t="shared" ref="E29:E39" si="3">D29/C29*100</f>
        <v>#DIV/0!</v>
      </c>
    </row>
    <row r="30" spans="1:5" ht="30" hidden="1" outlineLevel="1" x14ac:dyDescent="0.25">
      <c r="A30" s="16" t="s">
        <v>49</v>
      </c>
      <c r="B30" s="7" t="s">
        <v>58</v>
      </c>
      <c r="C30" s="27"/>
      <c r="D30" s="27">
        <v>0</v>
      </c>
      <c r="E30" s="2" t="e">
        <f t="shared" si="3"/>
        <v>#DIV/0!</v>
      </c>
    </row>
    <row r="31" spans="1:5" ht="30" hidden="1" outlineLevel="1" x14ac:dyDescent="0.25">
      <c r="A31" s="6" t="s">
        <v>50</v>
      </c>
      <c r="B31" s="7" t="s">
        <v>59</v>
      </c>
      <c r="C31" s="2"/>
      <c r="D31" s="2"/>
      <c r="E31" s="2" t="e">
        <f t="shared" si="3"/>
        <v>#DIV/0!</v>
      </c>
    </row>
    <row r="32" spans="1:5" s="14" customFormat="1" ht="42.75" x14ac:dyDescent="0.2">
      <c r="A32" s="12" t="s">
        <v>47</v>
      </c>
      <c r="B32" s="13" t="s">
        <v>90</v>
      </c>
      <c r="C32" s="4">
        <f>C33+C34+C35</f>
        <v>199539</v>
      </c>
      <c r="D32" s="4">
        <f>D33+D34+D35</f>
        <v>122759</v>
      </c>
      <c r="E32" s="4">
        <f>D32/C32*100</f>
        <v>61.521306611740059</v>
      </c>
    </row>
    <row r="33" spans="1:8" ht="45" outlineLevel="1" x14ac:dyDescent="0.25">
      <c r="A33" s="6" t="s">
        <v>51</v>
      </c>
      <c r="B33" s="7" t="s">
        <v>24</v>
      </c>
      <c r="C33" s="2">
        <v>144200</v>
      </c>
      <c r="D33" s="2">
        <v>92141</v>
      </c>
      <c r="E33" s="2">
        <f t="shared" si="3"/>
        <v>63.898058252427184</v>
      </c>
    </row>
    <row r="34" spans="1:8" ht="30" outlineLevel="1" x14ac:dyDescent="0.25">
      <c r="A34" s="6" t="s">
        <v>52</v>
      </c>
      <c r="B34" s="7" t="s">
        <v>72</v>
      </c>
      <c r="C34" s="2">
        <v>3512</v>
      </c>
      <c r="D34" s="2">
        <v>1966</v>
      </c>
      <c r="E34" s="2">
        <f t="shared" si="3"/>
        <v>55.979498861047837</v>
      </c>
    </row>
    <row r="35" spans="1:8" ht="30" outlineLevel="1" x14ac:dyDescent="0.25">
      <c r="A35" s="6" t="s">
        <v>53</v>
      </c>
      <c r="B35" s="7" t="s">
        <v>25</v>
      </c>
      <c r="C35" s="2">
        <v>51827</v>
      </c>
      <c r="D35" s="2">
        <v>28652</v>
      </c>
      <c r="E35" s="2">
        <f t="shared" si="3"/>
        <v>55.283925367086653</v>
      </c>
    </row>
    <row r="36" spans="1:8" ht="42.75" outlineLevel="1" x14ac:dyDescent="0.25">
      <c r="A36" s="12" t="s">
        <v>54</v>
      </c>
      <c r="B36" s="13" t="s">
        <v>60</v>
      </c>
      <c r="C36" s="4">
        <v>272730</v>
      </c>
      <c r="D36" s="4">
        <v>54282</v>
      </c>
      <c r="E36" s="4">
        <f t="shared" si="3"/>
        <v>19.903200967990319</v>
      </c>
    </row>
    <row r="37" spans="1:8" ht="42.75" outlineLevel="1" x14ac:dyDescent="0.25">
      <c r="A37" s="12" t="s">
        <v>55</v>
      </c>
      <c r="B37" s="13" t="s">
        <v>61</v>
      </c>
      <c r="C37" s="4">
        <v>156263</v>
      </c>
      <c r="D37" s="4">
        <v>49151</v>
      </c>
      <c r="E37" s="4">
        <f t="shared" si="3"/>
        <v>31.454023025284293</v>
      </c>
    </row>
    <row r="38" spans="1:8" ht="28.5" outlineLevel="1" x14ac:dyDescent="0.25">
      <c r="A38" s="12" t="s">
        <v>68</v>
      </c>
      <c r="B38" s="13" t="s">
        <v>91</v>
      </c>
      <c r="C38" s="4">
        <v>1349</v>
      </c>
      <c r="D38" s="4">
        <v>765</v>
      </c>
      <c r="E38" s="4">
        <f t="shared" si="3"/>
        <v>56.708673091178653</v>
      </c>
    </row>
    <row r="39" spans="1:8" ht="28.5" outlineLevel="1" x14ac:dyDescent="0.25">
      <c r="A39" s="12" t="s">
        <v>69</v>
      </c>
      <c r="B39" s="13" t="s">
        <v>92</v>
      </c>
      <c r="C39" s="4">
        <v>8038</v>
      </c>
      <c r="D39" s="4">
        <v>1430</v>
      </c>
      <c r="E39" s="4">
        <f t="shared" si="3"/>
        <v>17.790495148046777</v>
      </c>
    </row>
    <row r="40" spans="1:8" ht="15" outlineLevel="1" x14ac:dyDescent="0.25">
      <c r="A40" s="6"/>
      <c r="B40" s="13" t="s">
        <v>27</v>
      </c>
      <c r="C40" s="4">
        <f>C6+C11+C15+C17+C18+C19+C20+C25+C26+C28+C32+C36+C37+C24+C27+C38+C39</f>
        <v>2517910</v>
      </c>
      <c r="D40" s="4">
        <f>D6+D11+D15+D17+D18+D19+D20+D25+D26+D28+D32+D36+D37+D24+D27+D38+D39</f>
        <v>1406122</v>
      </c>
      <c r="E40" s="4">
        <f>D40/C40*100</f>
        <v>55.844807796942696</v>
      </c>
    </row>
    <row r="41" spans="1:8" ht="15" outlineLevel="1" x14ac:dyDescent="0.25">
      <c r="A41" s="6"/>
      <c r="B41" s="7" t="s">
        <v>28</v>
      </c>
      <c r="C41" s="2">
        <v>730504</v>
      </c>
      <c r="D41" s="2">
        <v>423726</v>
      </c>
      <c r="E41" s="2">
        <f>D41/C41*100</f>
        <v>58.004610515479726</v>
      </c>
    </row>
    <row r="42" spans="1:8" ht="42" customHeight="1" outlineLevel="1" x14ac:dyDescent="0.25">
      <c r="A42" s="21"/>
      <c r="B42" s="21"/>
      <c r="C42" s="28"/>
      <c r="D42" s="28"/>
      <c r="E42" s="28"/>
    </row>
    <row r="43" spans="1:8" s="5" customFormat="1" ht="15.75" hidden="1" x14ac:dyDescent="0.25">
      <c r="A43" s="46" t="s">
        <v>48</v>
      </c>
      <c r="B43" s="46"/>
      <c r="C43" s="46"/>
      <c r="D43" s="46"/>
      <c r="E43" s="46"/>
      <c r="F43" s="36"/>
      <c r="G43" s="36"/>
      <c r="H43" s="36"/>
    </row>
    <row r="44" spans="1:8" ht="15.95" hidden="1" customHeight="1" outlineLevel="1" x14ac:dyDescent="0.25">
      <c r="A44" s="21"/>
      <c r="B44" s="21"/>
      <c r="C44" s="28"/>
      <c r="D44" s="28"/>
      <c r="E44" s="28"/>
    </row>
    <row r="45" spans="1:8" ht="15" hidden="1" outlineLevel="1" x14ac:dyDescent="0.25">
      <c r="A45" s="40"/>
      <c r="B45" s="41"/>
      <c r="C45" s="41"/>
      <c r="D45" s="41"/>
      <c r="E45" s="42"/>
    </row>
    <row r="46" spans="1:8" ht="24" hidden="1" customHeight="1" outlineLevel="1" x14ac:dyDescent="0.25">
      <c r="A46" s="40"/>
      <c r="B46" s="41"/>
      <c r="C46" s="41"/>
      <c r="D46" s="41"/>
      <c r="E46" s="42"/>
    </row>
    <row r="47" spans="1:8" ht="15" hidden="1" outlineLevel="1" x14ac:dyDescent="0.25">
      <c r="A47" s="40"/>
      <c r="B47" s="41"/>
      <c r="C47" s="41"/>
      <c r="D47" s="41"/>
      <c r="E47" s="42"/>
    </row>
    <row r="48" spans="1:8" s="14" customFormat="1" ht="14.25" hidden="1" x14ac:dyDescent="0.2">
      <c r="A48" s="40"/>
      <c r="B48" s="41"/>
      <c r="C48" s="41"/>
      <c r="D48" s="41"/>
      <c r="E48" s="42"/>
    </row>
    <row r="49" spans="1:5" ht="15" hidden="1" outlineLevel="1" x14ac:dyDescent="0.25">
      <c r="A49" s="40"/>
      <c r="B49" s="41"/>
      <c r="C49" s="41"/>
      <c r="D49" s="41"/>
      <c r="E49" s="42"/>
    </row>
    <row r="50" spans="1:5" ht="42" hidden="1" customHeight="1" outlineLevel="1" x14ac:dyDescent="0.25">
      <c r="A50" s="40"/>
      <c r="B50" s="41"/>
      <c r="C50" s="41"/>
      <c r="D50" s="41"/>
      <c r="E50" s="42"/>
    </row>
    <row r="51" spans="1:5" ht="15" hidden="1" outlineLevel="1" x14ac:dyDescent="0.25">
      <c r="A51" s="40"/>
      <c r="B51" s="41"/>
      <c r="C51" s="41"/>
      <c r="D51" s="41"/>
      <c r="E51" s="42"/>
    </row>
    <row r="52" spans="1:5" ht="15" hidden="1" outlineLevel="1" x14ac:dyDescent="0.25">
      <c r="A52" s="40"/>
      <c r="B52" s="41"/>
      <c r="C52" s="41"/>
      <c r="D52" s="41"/>
      <c r="E52" s="42"/>
    </row>
    <row r="53" spans="1:5" ht="15" hidden="1" outlineLevel="1" x14ac:dyDescent="0.25">
      <c r="A53" s="40"/>
      <c r="B53" s="41"/>
      <c r="C53" s="41"/>
      <c r="D53" s="41"/>
      <c r="E53" s="42"/>
    </row>
    <row r="54" spans="1:5" ht="12.75" hidden="1" customHeight="1" outlineLevel="1" x14ac:dyDescent="0.25">
      <c r="A54" s="40"/>
      <c r="B54" s="41"/>
      <c r="C54" s="41"/>
      <c r="D54" s="41"/>
      <c r="E54" s="42"/>
    </row>
    <row r="55" spans="1:5" ht="15" hidden="1" outlineLevel="1" x14ac:dyDescent="0.25">
      <c r="A55" s="40"/>
      <c r="B55" s="41"/>
      <c r="C55" s="41"/>
      <c r="D55" s="41"/>
      <c r="E55" s="42"/>
    </row>
    <row r="56" spans="1:5" s="14" customFormat="1" ht="14.25" hidden="1" x14ac:dyDescent="0.2">
      <c r="A56" s="40"/>
      <c r="B56" s="41"/>
      <c r="C56" s="41"/>
      <c r="D56" s="41"/>
      <c r="E56" s="42"/>
    </row>
    <row r="57" spans="1:5" ht="15" hidden="1" outlineLevel="1" x14ac:dyDescent="0.25">
      <c r="A57" s="40"/>
      <c r="B57" s="41"/>
      <c r="C57" s="41"/>
      <c r="D57" s="41"/>
      <c r="E57" s="42"/>
    </row>
    <row r="58" spans="1:5" ht="15" hidden="1" outlineLevel="1" x14ac:dyDescent="0.25">
      <c r="A58" s="40"/>
      <c r="B58" s="41"/>
      <c r="C58" s="41"/>
      <c r="D58" s="41"/>
      <c r="E58" s="42"/>
    </row>
    <row r="59" spans="1:5" ht="15" hidden="1" outlineLevel="1" x14ac:dyDescent="0.25">
      <c r="A59" s="40"/>
      <c r="B59" s="41"/>
      <c r="C59" s="41"/>
      <c r="D59" s="41"/>
      <c r="E59" s="42"/>
    </row>
    <row r="60" spans="1:5" s="14" customFormat="1" ht="14.25" hidden="1" x14ac:dyDescent="0.2">
      <c r="A60" s="40"/>
      <c r="B60" s="41"/>
      <c r="C60" s="41"/>
      <c r="D60" s="41"/>
      <c r="E60" s="42"/>
    </row>
    <row r="61" spans="1:5" ht="18" hidden="1" customHeight="1" outlineLevel="1" x14ac:dyDescent="0.25">
      <c r="A61" s="40"/>
      <c r="B61" s="41"/>
      <c r="C61" s="41"/>
      <c r="D61" s="41"/>
      <c r="E61" s="42"/>
    </row>
    <row r="62" spans="1:5" ht="15" hidden="1" outlineLevel="1" x14ac:dyDescent="0.25">
      <c r="A62" s="40"/>
      <c r="B62" s="41"/>
      <c r="C62" s="41"/>
      <c r="D62" s="41"/>
      <c r="E62" s="42"/>
    </row>
    <row r="63" spans="1:5" s="14" customFormat="1" ht="14.25" hidden="1" x14ac:dyDescent="0.2">
      <c r="A63" s="40"/>
      <c r="B63" s="41"/>
      <c r="C63" s="41"/>
      <c r="D63" s="41"/>
      <c r="E63" s="42"/>
    </row>
    <row r="64" spans="1:5" ht="15" hidden="1" outlineLevel="1" x14ac:dyDescent="0.25">
      <c r="A64" s="40"/>
      <c r="B64" s="41"/>
      <c r="C64" s="41"/>
      <c r="D64" s="41"/>
      <c r="E64" s="42"/>
    </row>
    <row r="65" spans="1:5" ht="15" hidden="1" outlineLevel="1" x14ac:dyDescent="0.25">
      <c r="A65" s="40"/>
      <c r="B65" s="41"/>
      <c r="C65" s="41"/>
      <c r="D65" s="41"/>
      <c r="E65" s="42"/>
    </row>
    <row r="66" spans="1:5" ht="15" hidden="1" outlineLevel="1" x14ac:dyDescent="0.25">
      <c r="A66" s="40"/>
      <c r="B66" s="41"/>
      <c r="C66" s="41"/>
      <c r="D66" s="41"/>
      <c r="E66" s="42"/>
    </row>
    <row r="67" spans="1:5" ht="15" hidden="1" outlineLevel="1" x14ac:dyDescent="0.25">
      <c r="A67" s="40"/>
      <c r="B67" s="41"/>
      <c r="C67" s="41"/>
      <c r="D67" s="41"/>
      <c r="E67" s="42"/>
    </row>
    <row r="68" spans="1:5" ht="15" hidden="1" outlineLevel="1" x14ac:dyDescent="0.25">
      <c r="A68" s="40"/>
      <c r="B68" s="41"/>
      <c r="C68" s="41"/>
      <c r="D68" s="41"/>
      <c r="E68" s="42"/>
    </row>
    <row r="69" spans="1:5" ht="0.75" hidden="1" customHeight="1" outlineLevel="1" x14ac:dyDescent="0.25">
      <c r="A69" s="40"/>
      <c r="B69" s="41"/>
      <c r="C69" s="41"/>
      <c r="D69" s="41"/>
      <c r="E69" s="42"/>
    </row>
    <row r="70" spans="1:5" ht="15" hidden="1" outlineLevel="1" x14ac:dyDescent="0.25">
      <c r="A70" s="40"/>
      <c r="B70" s="41"/>
      <c r="C70" s="41"/>
      <c r="D70" s="41"/>
      <c r="E70" s="42"/>
    </row>
    <row r="71" spans="1:5" s="14" customFormat="1" ht="14.25" hidden="1" x14ac:dyDescent="0.2">
      <c r="A71" s="40"/>
      <c r="B71" s="41"/>
      <c r="C71" s="41"/>
      <c r="D71" s="41"/>
      <c r="E71" s="42"/>
    </row>
    <row r="72" spans="1:5" ht="15" hidden="1" outlineLevel="1" x14ac:dyDescent="0.25">
      <c r="A72" s="40"/>
      <c r="B72" s="41"/>
      <c r="C72" s="41"/>
      <c r="D72" s="41"/>
      <c r="E72" s="42"/>
    </row>
    <row r="73" spans="1:5" ht="15" hidden="1" outlineLevel="1" x14ac:dyDescent="0.25">
      <c r="A73" s="40"/>
      <c r="B73" s="41"/>
      <c r="C73" s="41"/>
      <c r="D73" s="41"/>
      <c r="E73" s="42"/>
    </row>
    <row r="74" spans="1:5" ht="15" hidden="1" outlineLevel="1" x14ac:dyDescent="0.25">
      <c r="A74" s="40"/>
      <c r="B74" s="41"/>
      <c r="C74" s="41"/>
      <c r="D74" s="41"/>
      <c r="E74" s="42"/>
    </row>
    <row r="75" spans="1:5" ht="15" hidden="1" outlineLevel="1" x14ac:dyDescent="0.25">
      <c r="A75" s="40"/>
      <c r="B75" s="41"/>
      <c r="C75" s="41"/>
      <c r="D75" s="41"/>
      <c r="E75" s="42"/>
    </row>
    <row r="76" spans="1:5" ht="15" hidden="1" outlineLevel="1" x14ac:dyDescent="0.25">
      <c r="A76" s="40"/>
      <c r="B76" s="41"/>
      <c r="C76" s="41"/>
      <c r="D76" s="41"/>
      <c r="E76" s="42"/>
    </row>
    <row r="77" spans="1:5" ht="15" hidden="1" outlineLevel="1" x14ac:dyDescent="0.25">
      <c r="A77" s="40"/>
      <c r="B77" s="41"/>
      <c r="C77" s="41"/>
      <c r="D77" s="41"/>
      <c r="E77" s="42"/>
    </row>
    <row r="78" spans="1:5" ht="24" hidden="1" customHeight="1" outlineLevel="1" x14ac:dyDescent="0.25">
      <c r="A78" s="40"/>
      <c r="B78" s="41"/>
      <c r="C78" s="41"/>
      <c r="D78" s="41"/>
      <c r="E78" s="42"/>
    </row>
    <row r="79" spans="1:5" s="14" customFormat="1" ht="14.25" hidden="1" x14ac:dyDescent="0.2">
      <c r="A79" s="40"/>
      <c r="B79" s="41"/>
      <c r="C79" s="41"/>
      <c r="D79" s="41"/>
      <c r="E79" s="42"/>
    </row>
    <row r="80" spans="1:5" ht="15" hidden="1" outlineLevel="1" x14ac:dyDescent="0.25">
      <c r="A80" s="40"/>
      <c r="B80" s="41"/>
      <c r="C80" s="41"/>
      <c r="D80" s="41"/>
      <c r="E80" s="42"/>
    </row>
    <row r="81" spans="1:5" ht="12.75" hidden="1" customHeight="1" outlineLevel="1" x14ac:dyDescent="0.25">
      <c r="A81" s="43"/>
      <c r="B81" s="44"/>
      <c r="C81" s="44"/>
      <c r="D81" s="44"/>
      <c r="E81" s="45"/>
    </row>
    <row r="82" spans="1:5" ht="15" hidden="1" outlineLevel="1" x14ac:dyDescent="0.25">
      <c r="A82" s="6"/>
      <c r="B82" s="7"/>
      <c r="C82" s="29"/>
      <c r="D82" s="29"/>
      <c r="E82" s="29"/>
    </row>
    <row r="83" spans="1:5" ht="15" hidden="1" outlineLevel="1" x14ac:dyDescent="0.25">
      <c r="A83" s="6"/>
      <c r="B83" s="7"/>
      <c r="C83" s="29"/>
      <c r="D83" s="29"/>
      <c r="E83" s="29"/>
    </row>
    <row r="84" spans="1:5" ht="15" hidden="1" outlineLevel="1" x14ac:dyDescent="0.25">
      <c r="A84" s="6"/>
      <c r="B84" s="7"/>
      <c r="C84" s="29"/>
      <c r="D84" s="29"/>
      <c r="E84" s="29"/>
    </row>
    <row r="85" spans="1:5" ht="13.5" hidden="1" customHeight="1" outlineLevel="1" x14ac:dyDescent="0.25">
      <c r="A85" s="6"/>
      <c r="B85" s="7"/>
      <c r="C85" s="29"/>
      <c r="D85" s="29"/>
      <c r="E85" s="29"/>
    </row>
    <row r="86" spans="1:5" s="14" customFormat="1" ht="42" hidden="1" customHeight="1" x14ac:dyDescent="0.2">
      <c r="A86" s="12"/>
      <c r="B86" s="13"/>
      <c r="C86" s="30"/>
      <c r="D86" s="30"/>
      <c r="E86" s="30"/>
    </row>
    <row r="87" spans="1:5" ht="15" hidden="1" outlineLevel="1" x14ac:dyDescent="0.25">
      <c r="A87" s="6"/>
      <c r="B87" s="7"/>
      <c r="C87" s="29"/>
      <c r="D87" s="29"/>
      <c r="E87" s="29"/>
    </row>
    <row r="88" spans="1:5" ht="15" hidden="1" outlineLevel="1" x14ac:dyDescent="0.25">
      <c r="A88" s="6"/>
      <c r="B88" s="7"/>
      <c r="C88" s="29"/>
      <c r="D88" s="29"/>
      <c r="E88" s="29"/>
    </row>
    <row r="89" spans="1:5" s="14" customFormat="1" ht="14.25" hidden="1" x14ac:dyDescent="0.2">
      <c r="A89" s="12"/>
      <c r="B89" s="13"/>
      <c r="C89" s="30"/>
      <c r="D89" s="30"/>
      <c r="E89" s="30"/>
    </row>
    <row r="90" spans="1:5" ht="15" hidden="1" outlineLevel="1" x14ac:dyDescent="0.25">
      <c r="A90" s="6"/>
      <c r="B90" s="7"/>
      <c r="C90" s="29"/>
      <c r="D90" s="29"/>
      <c r="E90" s="29"/>
    </row>
    <row r="91" spans="1:5" ht="15" hidden="1" outlineLevel="1" x14ac:dyDescent="0.25">
      <c r="A91" s="6"/>
      <c r="B91" s="7"/>
      <c r="C91" s="29"/>
      <c r="D91" s="29"/>
      <c r="E91" s="29"/>
    </row>
    <row r="92" spans="1:5" ht="15" hidden="1" outlineLevel="1" x14ac:dyDescent="0.25">
      <c r="A92" s="6"/>
      <c r="B92" s="7"/>
      <c r="C92" s="29"/>
      <c r="D92" s="29"/>
      <c r="E92" s="29"/>
    </row>
    <row r="93" spans="1:5" ht="12.75" hidden="1" customHeight="1" outlineLevel="1" x14ac:dyDescent="0.25">
      <c r="A93" s="6"/>
      <c r="B93" s="7"/>
      <c r="C93" s="29"/>
      <c r="D93" s="29"/>
      <c r="E93" s="29"/>
    </row>
    <row r="94" spans="1:5" ht="15" hidden="1" outlineLevel="1" x14ac:dyDescent="0.25">
      <c r="A94" s="6"/>
      <c r="B94" s="7"/>
      <c r="C94" s="29"/>
      <c r="D94" s="29"/>
      <c r="E94" s="29"/>
    </row>
    <row r="95" spans="1:5" ht="15" hidden="1" outlineLevel="1" x14ac:dyDescent="0.25">
      <c r="A95" s="6"/>
      <c r="B95" s="7"/>
      <c r="C95" s="29"/>
      <c r="D95" s="29"/>
      <c r="E95" s="29"/>
    </row>
    <row r="96" spans="1:5" ht="15" hidden="1" outlineLevel="1" x14ac:dyDescent="0.25">
      <c r="A96" s="6"/>
      <c r="B96" s="7"/>
      <c r="C96" s="29"/>
      <c r="D96" s="29"/>
      <c r="E96" s="29"/>
    </row>
    <row r="97" spans="1:5" ht="15" hidden="1" outlineLevel="1" x14ac:dyDescent="0.25">
      <c r="A97" s="6"/>
      <c r="B97" s="7"/>
      <c r="C97" s="29"/>
      <c r="D97" s="29"/>
      <c r="E97" s="29"/>
    </row>
    <row r="98" spans="1:5" ht="15" hidden="1" outlineLevel="1" x14ac:dyDescent="0.25">
      <c r="A98" s="6"/>
      <c r="B98" s="7"/>
      <c r="C98" s="29"/>
      <c r="D98" s="29"/>
      <c r="E98" s="29"/>
    </row>
    <row r="99" spans="1:5" ht="15" hidden="1" outlineLevel="1" x14ac:dyDescent="0.25">
      <c r="A99" s="6"/>
      <c r="B99" s="7"/>
      <c r="C99" s="29"/>
      <c r="D99" s="29"/>
      <c r="E99" s="29"/>
    </row>
    <row r="100" spans="1:5" ht="15" hidden="1" outlineLevel="1" x14ac:dyDescent="0.25">
      <c r="A100" s="6"/>
      <c r="B100" s="7"/>
      <c r="C100" s="29"/>
      <c r="D100" s="29"/>
      <c r="E100" s="29"/>
    </row>
    <row r="101" spans="1:5" ht="15" hidden="1" outlineLevel="1" x14ac:dyDescent="0.25">
      <c r="A101" s="6"/>
      <c r="B101" s="7"/>
      <c r="C101" s="29"/>
      <c r="D101" s="29"/>
      <c r="E101" s="29"/>
    </row>
    <row r="102" spans="1:5" s="14" customFormat="1" ht="14.25" hidden="1" x14ac:dyDescent="0.2">
      <c r="A102" s="12"/>
      <c r="B102" s="13"/>
      <c r="C102" s="30"/>
      <c r="D102" s="30"/>
      <c r="E102" s="30"/>
    </row>
    <row r="103" spans="1:5" ht="16.5" hidden="1" customHeight="1" outlineLevel="1" x14ac:dyDescent="0.25">
      <c r="A103" s="6"/>
      <c r="B103" s="7"/>
      <c r="C103" s="29"/>
      <c r="D103" s="29"/>
      <c r="E103" s="29"/>
    </row>
    <row r="104" spans="1:5" ht="15" hidden="1" outlineLevel="1" x14ac:dyDescent="0.25">
      <c r="A104" s="6"/>
      <c r="B104" s="7"/>
      <c r="C104" s="29"/>
      <c r="D104" s="29"/>
      <c r="E104" s="29"/>
    </row>
    <row r="105" spans="1:5" s="14" customFormat="1" ht="14.25" hidden="1" x14ac:dyDescent="0.2">
      <c r="A105" s="12"/>
      <c r="B105" s="13"/>
      <c r="C105" s="30"/>
      <c r="D105" s="30"/>
      <c r="E105" s="30"/>
    </row>
    <row r="106" spans="1:5" ht="15" hidden="1" outlineLevel="1" x14ac:dyDescent="0.25">
      <c r="A106" s="6"/>
      <c r="B106" s="7"/>
      <c r="C106" s="29"/>
      <c r="D106" s="29"/>
      <c r="E106" s="29"/>
    </row>
    <row r="107" spans="1:5" ht="15" hidden="1" outlineLevel="1" x14ac:dyDescent="0.25">
      <c r="A107" s="6"/>
      <c r="B107" s="7"/>
      <c r="C107" s="29"/>
      <c r="D107" s="29"/>
      <c r="E107" s="29"/>
    </row>
    <row r="108" spans="1:5" ht="15" hidden="1" outlineLevel="1" x14ac:dyDescent="0.25">
      <c r="A108" s="6"/>
      <c r="B108" s="7"/>
      <c r="C108" s="29"/>
      <c r="D108" s="29"/>
      <c r="E108" s="29"/>
    </row>
    <row r="109" spans="1:5" ht="41.45" hidden="1" customHeight="1" outlineLevel="1" x14ac:dyDescent="0.25">
      <c r="A109" s="6"/>
      <c r="B109" s="7"/>
      <c r="C109" s="29"/>
      <c r="D109" s="29"/>
      <c r="E109" s="29"/>
    </row>
    <row r="110" spans="1:5" ht="15" hidden="1" outlineLevel="1" x14ac:dyDescent="0.25">
      <c r="A110" s="6"/>
      <c r="B110" s="7"/>
      <c r="C110" s="29"/>
      <c r="D110" s="29"/>
      <c r="E110" s="29"/>
    </row>
    <row r="111" spans="1:5" s="14" customFormat="1" ht="14.25" hidden="1" x14ac:dyDescent="0.2">
      <c r="A111" s="12"/>
      <c r="B111" s="13"/>
      <c r="C111" s="30"/>
      <c r="D111" s="30"/>
      <c r="E111" s="30"/>
    </row>
    <row r="112" spans="1:5" ht="15" hidden="1" outlineLevel="1" x14ac:dyDescent="0.25">
      <c r="A112" s="6"/>
      <c r="B112" s="7"/>
      <c r="C112" s="29"/>
      <c r="D112" s="29"/>
      <c r="E112" s="29"/>
    </row>
    <row r="113" spans="1:5" ht="27.2" hidden="1" customHeight="1" outlineLevel="1" x14ac:dyDescent="0.25">
      <c r="A113" s="6"/>
      <c r="B113" s="7"/>
      <c r="C113" s="29"/>
      <c r="D113" s="29"/>
      <c r="E113" s="29"/>
    </row>
    <row r="114" spans="1:5" ht="24" hidden="1" customHeight="1" outlineLevel="1" x14ac:dyDescent="0.25">
      <c r="A114" s="6"/>
      <c r="B114" s="7"/>
      <c r="C114" s="29"/>
      <c r="D114" s="29"/>
      <c r="E114" s="29"/>
    </row>
    <row r="115" spans="1:5" ht="15" hidden="1" outlineLevel="1" x14ac:dyDescent="0.25">
      <c r="A115" s="6"/>
      <c r="B115" s="7"/>
      <c r="C115" s="29"/>
      <c r="D115" s="29"/>
      <c r="E115" s="29"/>
    </row>
    <row r="116" spans="1:5" ht="15" hidden="1" outlineLevel="1" x14ac:dyDescent="0.25">
      <c r="A116" s="6"/>
      <c r="B116" s="7"/>
      <c r="C116" s="29"/>
      <c r="D116" s="29"/>
      <c r="E116" s="29"/>
    </row>
    <row r="117" spans="1:5" ht="15" hidden="1" outlineLevel="1" x14ac:dyDescent="0.25">
      <c r="A117" s="6"/>
      <c r="B117" s="7"/>
      <c r="C117" s="29"/>
      <c r="D117" s="29"/>
      <c r="E117" s="29"/>
    </row>
    <row r="118" spans="1:5" ht="15" hidden="1" outlineLevel="1" x14ac:dyDescent="0.25">
      <c r="A118" s="6"/>
      <c r="B118" s="7"/>
      <c r="C118" s="29"/>
      <c r="D118" s="29"/>
      <c r="E118" s="29"/>
    </row>
    <row r="119" spans="1:5" ht="15" hidden="1" outlineLevel="1" x14ac:dyDescent="0.25">
      <c r="A119" s="6"/>
      <c r="B119" s="7"/>
      <c r="C119" s="29"/>
      <c r="D119" s="29"/>
      <c r="E119" s="29"/>
    </row>
    <row r="120" spans="1:5" ht="15" hidden="1" outlineLevel="1" x14ac:dyDescent="0.25">
      <c r="A120" s="6"/>
      <c r="B120" s="7"/>
      <c r="C120" s="29"/>
      <c r="D120" s="29"/>
      <c r="E120" s="29"/>
    </row>
    <row r="121" spans="1:5" ht="15" hidden="1" outlineLevel="1" x14ac:dyDescent="0.25">
      <c r="A121" s="6"/>
      <c r="B121" s="7"/>
      <c r="C121" s="29"/>
      <c r="D121" s="29"/>
      <c r="E121" s="29"/>
    </row>
    <row r="122" spans="1:5" ht="3" hidden="1" customHeight="1" outlineLevel="1" x14ac:dyDescent="0.25">
      <c r="A122" s="6"/>
      <c r="B122" s="7"/>
      <c r="C122" s="29"/>
      <c r="D122" s="29"/>
      <c r="E122" s="29"/>
    </row>
    <row r="123" spans="1:5" ht="15" hidden="1" outlineLevel="1" x14ac:dyDescent="0.25">
      <c r="A123" s="6"/>
      <c r="B123" s="7"/>
      <c r="C123" s="29"/>
      <c r="D123" s="29"/>
      <c r="E123" s="29"/>
    </row>
    <row r="124" spans="1:5" ht="15" hidden="1" outlineLevel="1" x14ac:dyDescent="0.25">
      <c r="A124" s="6"/>
      <c r="B124" s="7"/>
      <c r="C124" s="29"/>
      <c r="D124" s="29"/>
      <c r="E124" s="29"/>
    </row>
    <row r="125" spans="1:5" ht="15" hidden="1" outlineLevel="1" x14ac:dyDescent="0.25">
      <c r="A125" s="6"/>
      <c r="B125" s="7"/>
      <c r="C125" s="29"/>
      <c r="D125" s="29"/>
      <c r="E125" s="29"/>
    </row>
    <row r="126" spans="1:5" ht="15" hidden="1" outlineLevel="1" x14ac:dyDescent="0.25">
      <c r="A126" s="6"/>
      <c r="B126" s="7"/>
      <c r="C126" s="29"/>
      <c r="D126" s="29"/>
      <c r="E126" s="29"/>
    </row>
    <row r="127" spans="1:5" ht="15" hidden="1" outlineLevel="1" x14ac:dyDescent="0.25">
      <c r="A127" s="6"/>
      <c r="B127" s="7"/>
      <c r="C127" s="29"/>
      <c r="D127" s="29"/>
      <c r="E127" s="29"/>
    </row>
    <row r="128" spans="1:5" s="14" customFormat="1" ht="14.25" hidden="1" x14ac:dyDescent="0.2">
      <c r="A128" s="37" t="s">
        <v>1</v>
      </c>
      <c r="B128" s="37"/>
      <c r="C128" s="31" t="e">
        <f>SUM(C6,C11,C18,C26,C32,#REF!,#REF!,C48,C56,C60,C63,C71,C79,C86,C89,C102,C105,C111)</f>
        <v>#REF!</v>
      </c>
      <c r="D128" s="31" t="e">
        <f>SUM(D6,D11,D18,D26,D32,#REF!,#REF!,D48,D56,D60,D63,D71,D79,D86,D89,D102,D105,D111)</f>
        <v>#REF!</v>
      </c>
      <c r="E128" s="30" t="e">
        <f t="shared" ref="E128" si="4">D128/C128*100</f>
        <v>#REF!</v>
      </c>
    </row>
    <row r="129" spans="1:5" ht="18.2" hidden="1" customHeight="1" x14ac:dyDescent="0.25"/>
    <row r="130" spans="1:5" ht="16.149999999999999" hidden="1" customHeight="1" x14ac:dyDescent="0.25">
      <c r="E130" s="33"/>
    </row>
    <row r="131" spans="1:5" ht="15" hidden="1" customHeight="1" x14ac:dyDescent="0.25">
      <c r="A131" s="8" t="s">
        <v>46</v>
      </c>
      <c r="E131" s="34"/>
    </row>
    <row r="132" spans="1:5" ht="12.75" hidden="1" customHeight="1" x14ac:dyDescent="0.25"/>
    <row r="133" spans="1:5" ht="12.75" hidden="1" customHeight="1" x14ac:dyDescent="0.25"/>
    <row r="134" spans="1:5" ht="12.75" hidden="1" customHeight="1" x14ac:dyDescent="0.25"/>
    <row r="169" spans="1:1" ht="12.75" customHeight="1" x14ac:dyDescent="0.25">
      <c r="A169" s="22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zoomScaleNormal="100" zoomScaleSheetLayoutView="70" workbookViewId="0">
      <selection activeCell="F41" sqref="F41"/>
    </sheetView>
  </sheetViews>
  <sheetFormatPr defaultColWidth="9.140625" defaultRowHeight="12.75" customHeight="1" outlineLevelRow="1" x14ac:dyDescent="0.25"/>
  <cols>
    <col min="1" max="1" width="5.85546875" style="8" customWidth="1"/>
    <col min="2" max="2" width="77" style="8" customWidth="1"/>
    <col min="3" max="3" width="23.7109375" style="8" bestFit="1" customWidth="1"/>
    <col min="4" max="4" width="12.28515625" style="8" customWidth="1"/>
    <col min="5" max="5" width="9.140625" style="8" customWidth="1"/>
    <col min="6" max="16384" width="9.140625" style="8"/>
  </cols>
  <sheetData>
    <row r="1" spans="1:6" ht="45.75" customHeight="1" x14ac:dyDescent="0.25">
      <c r="A1" s="38" t="s">
        <v>100</v>
      </c>
      <c r="B1" s="38"/>
      <c r="C1" s="38"/>
      <c r="D1" s="38"/>
      <c r="E1" s="38"/>
    </row>
    <row r="2" spans="1:6" ht="15" x14ac:dyDescent="0.25">
      <c r="B2" s="39"/>
      <c r="C2" s="39"/>
      <c r="D2" s="39"/>
      <c r="E2" s="39"/>
    </row>
    <row r="3" spans="1:6" ht="12.75" customHeight="1" x14ac:dyDescent="0.25">
      <c r="B3" s="39"/>
      <c r="C3" s="39"/>
      <c r="D3" s="39"/>
      <c r="E3" s="39"/>
    </row>
    <row r="4" spans="1:6" ht="30" x14ac:dyDescent="0.25">
      <c r="C4" s="9"/>
      <c r="D4" s="9"/>
      <c r="E4" s="10" t="s">
        <v>0</v>
      </c>
      <c r="F4" s="9"/>
    </row>
    <row r="5" spans="1:6" ht="45" x14ac:dyDescent="0.25">
      <c r="A5" s="1" t="s">
        <v>2</v>
      </c>
      <c r="B5" s="1" t="s">
        <v>3</v>
      </c>
      <c r="C5" s="1" t="s">
        <v>98</v>
      </c>
      <c r="D5" s="1" t="s">
        <v>4</v>
      </c>
      <c r="E5" s="1" t="s">
        <v>34</v>
      </c>
    </row>
    <row r="6" spans="1:6" ht="30" x14ac:dyDescent="0.25">
      <c r="A6" s="1"/>
      <c r="B6" s="11" t="s">
        <v>29</v>
      </c>
      <c r="C6" s="3">
        <f>C7</f>
        <v>1413371</v>
      </c>
      <c r="D6" s="3">
        <f>D7</f>
        <v>909955</v>
      </c>
      <c r="E6" s="3">
        <f>D6/C6*100</f>
        <v>64.381892652389212</v>
      </c>
    </row>
    <row r="7" spans="1:6" s="14" customFormat="1" ht="14.25" x14ac:dyDescent="0.2">
      <c r="A7" s="12">
        <v>1</v>
      </c>
      <c r="B7" s="13" t="s">
        <v>73</v>
      </c>
      <c r="C7" s="4">
        <f>SUM(C8:C11)</f>
        <v>1413371</v>
      </c>
      <c r="D7" s="4">
        <f>SUM(D8:D11)</f>
        <v>909955</v>
      </c>
      <c r="E7" s="4">
        <f>D7/C7*100</f>
        <v>64.381892652389212</v>
      </c>
    </row>
    <row r="8" spans="1:6" ht="15" outlineLevel="1" x14ac:dyDescent="0.25">
      <c r="A8" s="6" t="s">
        <v>6</v>
      </c>
      <c r="B8" s="7" t="s">
        <v>93</v>
      </c>
      <c r="C8" s="2">
        <f>'Бюджет (2)'!C7</f>
        <v>582425</v>
      </c>
      <c r="D8" s="2">
        <f>'Бюджет (2)'!D7</f>
        <v>362673</v>
      </c>
      <c r="E8" s="2">
        <f>D8/C8*100</f>
        <v>62.269476756663941</v>
      </c>
    </row>
    <row r="9" spans="1:6" ht="15" outlineLevel="1" x14ac:dyDescent="0.25">
      <c r="A9" s="6" t="s">
        <v>7</v>
      </c>
      <c r="B9" s="7" t="s">
        <v>75</v>
      </c>
      <c r="C9" s="2">
        <f>'Бюджет (2)'!C8</f>
        <v>759965</v>
      </c>
      <c r="D9" s="2">
        <f>'Бюджет (2)'!D8</f>
        <v>505139</v>
      </c>
      <c r="E9" s="2">
        <f t="shared" ref="E9:E11" si="0">D9/C9*100</f>
        <v>66.46871895416237</v>
      </c>
    </row>
    <row r="10" spans="1:6" ht="15" outlineLevel="1" x14ac:dyDescent="0.25">
      <c r="A10" s="6" t="s">
        <v>8</v>
      </c>
      <c r="B10" s="7" t="s">
        <v>76</v>
      </c>
      <c r="C10" s="2">
        <f>'Бюджет (2)'!C9</f>
        <v>39602</v>
      </c>
      <c r="D10" s="2">
        <f>'Бюджет (2)'!D9</f>
        <v>23164</v>
      </c>
      <c r="E10" s="2">
        <f t="shared" si="0"/>
        <v>58.491995353770008</v>
      </c>
    </row>
    <row r="11" spans="1:6" ht="30" outlineLevel="1" x14ac:dyDescent="0.25">
      <c r="A11" s="6" t="s">
        <v>16</v>
      </c>
      <c r="B11" s="7" t="s">
        <v>77</v>
      </c>
      <c r="C11" s="2">
        <f>'Бюджет (2)'!C10</f>
        <v>31379</v>
      </c>
      <c r="D11" s="2">
        <f>'Бюджет (2)'!D10</f>
        <v>18979</v>
      </c>
      <c r="E11" s="2">
        <f t="shared" si="0"/>
        <v>60.48312565728672</v>
      </c>
    </row>
    <row r="12" spans="1:6" ht="30" outlineLevel="1" x14ac:dyDescent="0.25">
      <c r="A12" s="6"/>
      <c r="B12" s="11" t="s">
        <v>30</v>
      </c>
      <c r="C12" s="3">
        <f>C13</f>
        <v>146514</v>
      </c>
      <c r="D12" s="3">
        <f>D13</f>
        <v>84026</v>
      </c>
      <c r="E12" s="3">
        <f>D12/C12*100</f>
        <v>57.350150838827687</v>
      </c>
    </row>
    <row r="13" spans="1:6" s="14" customFormat="1" ht="28.5" x14ac:dyDescent="0.2">
      <c r="A13" s="12" t="s">
        <v>9</v>
      </c>
      <c r="B13" s="13" t="s">
        <v>94</v>
      </c>
      <c r="C13" s="4">
        <f>SUM(C14:C16)</f>
        <v>146514</v>
      </c>
      <c r="D13" s="4">
        <f>SUM(D14:D16)</f>
        <v>84026</v>
      </c>
      <c r="E13" s="4">
        <f>D13/C13*100</f>
        <v>57.350150838827687</v>
      </c>
    </row>
    <row r="14" spans="1:6" ht="15" outlineLevel="1" x14ac:dyDescent="0.25">
      <c r="A14" s="6" t="s">
        <v>10</v>
      </c>
      <c r="B14" s="7" t="s">
        <v>62</v>
      </c>
      <c r="C14" s="2">
        <f>'Бюджет (2)'!C12</f>
        <v>128467</v>
      </c>
      <c r="D14" s="2">
        <f>'Бюджет (2)'!D12</f>
        <v>77651</v>
      </c>
      <c r="E14" s="2">
        <f t="shared" ref="E14:E18" si="1">D14/C14*100</f>
        <v>60.444316439241206</v>
      </c>
    </row>
    <row r="15" spans="1:6" ht="15" outlineLevel="1" x14ac:dyDescent="0.25">
      <c r="A15" s="6" t="s">
        <v>11</v>
      </c>
      <c r="B15" s="7" t="s">
        <v>63</v>
      </c>
      <c r="C15" s="2">
        <f>'Бюджет (2)'!C13</f>
        <v>14096</v>
      </c>
      <c r="D15" s="2">
        <f>'Бюджет (2)'!D13</f>
        <v>3664</v>
      </c>
      <c r="E15" s="2">
        <f t="shared" si="1"/>
        <v>25.993189557321227</v>
      </c>
    </row>
    <row r="16" spans="1:6" ht="30" outlineLevel="1" x14ac:dyDescent="0.25">
      <c r="A16" s="6" t="s">
        <v>12</v>
      </c>
      <c r="B16" s="7" t="s">
        <v>64</v>
      </c>
      <c r="C16" s="2">
        <f>'Бюджет (2)'!C14</f>
        <v>3951</v>
      </c>
      <c r="D16" s="2">
        <f>'Бюджет (2)'!D14</f>
        <v>2711</v>
      </c>
      <c r="E16" s="2">
        <f t="shared" si="1"/>
        <v>68.615540369526713</v>
      </c>
    </row>
    <row r="17" spans="1:5" ht="30" outlineLevel="1" x14ac:dyDescent="0.25">
      <c r="A17" s="6"/>
      <c r="B17" s="11" t="s">
        <v>29</v>
      </c>
      <c r="C17" s="2">
        <f>C21</f>
        <v>8206</v>
      </c>
      <c r="D17" s="2">
        <f>D21</f>
        <v>6190</v>
      </c>
      <c r="E17" s="2">
        <f t="shared" si="1"/>
        <v>75.432610285157196</v>
      </c>
    </row>
    <row r="18" spans="1:5" ht="15" outlineLevel="1" x14ac:dyDescent="0.25">
      <c r="A18" s="6"/>
      <c r="B18" s="11" t="s">
        <v>70</v>
      </c>
      <c r="C18" s="2">
        <f>C22+C24+C25+C26+C27+C31+C32+C35+C48+C49+C41</f>
        <v>378115</v>
      </c>
      <c r="D18" s="2">
        <f>D22+D24+D25+D26+D27+D31+D32+D35+D48+D49+D41</f>
        <v>237953</v>
      </c>
      <c r="E18" s="2">
        <f t="shared" si="1"/>
        <v>62.931383309310661</v>
      </c>
    </row>
    <row r="19" spans="1:5" ht="28.5" outlineLevel="1" x14ac:dyDescent="0.25">
      <c r="A19" s="12" t="s">
        <v>13</v>
      </c>
      <c r="B19" s="13" t="s">
        <v>79</v>
      </c>
      <c r="C19" s="4">
        <f>C20</f>
        <v>8687</v>
      </c>
      <c r="D19" s="4">
        <f>D20</f>
        <v>6528</v>
      </c>
      <c r="E19" s="15">
        <f t="shared" ref="E19:E25" si="2">D19/C19*100</f>
        <v>75.146771037181992</v>
      </c>
    </row>
    <row r="20" spans="1:5" ht="25.5" customHeight="1" outlineLevel="1" x14ac:dyDescent="0.25">
      <c r="A20" s="6" t="s">
        <v>14</v>
      </c>
      <c r="B20" s="7" t="s">
        <v>17</v>
      </c>
      <c r="C20" s="35">
        <f>C21+C22+C23</f>
        <v>8687</v>
      </c>
      <c r="D20" s="35">
        <f>D21+D22+D23</f>
        <v>6528</v>
      </c>
      <c r="E20" s="2">
        <f t="shared" si="2"/>
        <v>75.146771037181992</v>
      </c>
    </row>
    <row r="21" spans="1:5" ht="31.35" customHeight="1" outlineLevel="1" x14ac:dyDescent="0.25">
      <c r="A21" s="6" t="s">
        <v>35</v>
      </c>
      <c r="B21" s="7" t="s">
        <v>37</v>
      </c>
      <c r="C21" s="35">
        <v>8206</v>
      </c>
      <c r="D21" s="35">
        <v>6190</v>
      </c>
      <c r="E21" s="2">
        <f t="shared" si="2"/>
        <v>75.432610285157196</v>
      </c>
    </row>
    <row r="22" spans="1:5" ht="31.9" customHeight="1" outlineLevel="1" x14ac:dyDescent="0.25">
      <c r="A22" s="6" t="s">
        <v>36</v>
      </c>
      <c r="B22" s="7" t="s">
        <v>38</v>
      </c>
      <c r="C22" s="35">
        <v>481</v>
      </c>
      <c r="D22" s="35">
        <v>338</v>
      </c>
      <c r="E22" s="2">
        <f t="shared" si="2"/>
        <v>70.270270270270274</v>
      </c>
    </row>
    <row r="23" spans="1:5" ht="31.9" hidden="1" customHeight="1" outlineLevel="1" x14ac:dyDescent="0.25">
      <c r="A23" s="6" t="s">
        <v>44</v>
      </c>
      <c r="B23" s="7" t="s">
        <v>45</v>
      </c>
      <c r="C23" s="35"/>
      <c r="D23" s="35"/>
      <c r="E23" s="2" t="e">
        <f t="shared" si="2"/>
        <v>#DIV/0!</v>
      </c>
    </row>
    <row r="24" spans="1:5" ht="28.5" outlineLevel="1" x14ac:dyDescent="0.25">
      <c r="A24" s="12" t="s">
        <v>15</v>
      </c>
      <c r="B24" s="13" t="s">
        <v>80</v>
      </c>
      <c r="C24" s="4">
        <f>'Бюджет (2)'!C17</f>
        <v>30156</v>
      </c>
      <c r="D24" s="4">
        <f>'Бюджет (2)'!D17</f>
        <v>24474</v>
      </c>
      <c r="E24" s="4">
        <f t="shared" si="2"/>
        <v>81.15797851173896</v>
      </c>
    </row>
    <row r="25" spans="1:5" s="14" customFormat="1" ht="28.5" x14ac:dyDescent="0.2">
      <c r="A25" s="12" t="s">
        <v>18</v>
      </c>
      <c r="B25" s="13" t="s">
        <v>81</v>
      </c>
      <c r="C25" s="4">
        <f>'Бюджет (2)'!C18</f>
        <v>123045</v>
      </c>
      <c r="D25" s="4">
        <f>'Бюджет (2)'!D18</f>
        <v>76739</v>
      </c>
      <c r="E25" s="4">
        <f t="shared" si="2"/>
        <v>62.366613840464865</v>
      </c>
    </row>
    <row r="26" spans="1:5" ht="28.5" outlineLevel="1" x14ac:dyDescent="0.25">
      <c r="A26" s="12" t="s">
        <v>19</v>
      </c>
      <c r="B26" s="13" t="s">
        <v>95</v>
      </c>
      <c r="C26" s="4">
        <f>'Бюджет (2)'!C19</f>
        <v>3919</v>
      </c>
      <c r="D26" s="4">
        <f>'Бюджет (2)'!D19</f>
        <v>3883</v>
      </c>
      <c r="E26" s="4">
        <f t="shared" ref="E26:E31" si="3">D26/C26*100</f>
        <v>99.081398315896905</v>
      </c>
    </row>
    <row r="27" spans="1:5" ht="28.5" outlineLevel="1" x14ac:dyDescent="0.25">
      <c r="A27" s="12" t="s">
        <v>20</v>
      </c>
      <c r="B27" s="13" t="s">
        <v>96</v>
      </c>
      <c r="C27" s="4">
        <f>C28+C30+C29</f>
        <v>2673</v>
      </c>
      <c r="D27" s="4">
        <f>D28+D30+D29</f>
        <v>2262</v>
      </c>
      <c r="E27" s="4">
        <f t="shared" si="3"/>
        <v>84.624017957351299</v>
      </c>
    </row>
    <row r="28" spans="1:5" ht="45" hidden="1" outlineLevel="1" x14ac:dyDescent="0.25">
      <c r="A28" s="6" t="s">
        <v>21</v>
      </c>
      <c r="B28" s="7" t="s">
        <v>84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30" hidden="1" outlineLevel="1" x14ac:dyDescent="0.25">
      <c r="A29" s="6" t="s">
        <v>39</v>
      </c>
      <c r="B29" s="7" t="s">
        <v>85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6" t="s">
        <v>43</v>
      </c>
      <c r="B30" s="7" t="s">
        <v>97</v>
      </c>
      <c r="C30" s="2">
        <f>'Бюджет (2)'!C23</f>
        <v>2673</v>
      </c>
      <c r="D30" s="2">
        <f>'Бюджет (2)'!D23</f>
        <v>2262</v>
      </c>
      <c r="E30" s="2">
        <f t="shared" si="3"/>
        <v>84.624017957351299</v>
      </c>
    </row>
    <row r="31" spans="1:5" ht="57" hidden="1" outlineLevel="1" x14ac:dyDescent="0.25">
      <c r="A31" s="12" t="s">
        <v>65</v>
      </c>
      <c r="B31" s="13" t="s">
        <v>66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2" t="s">
        <v>22</v>
      </c>
      <c r="B32" s="13" t="s">
        <v>71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2"/>
      <c r="B33" s="11" t="s">
        <v>31</v>
      </c>
      <c r="C33" s="3">
        <f>C34</f>
        <v>71916</v>
      </c>
      <c r="D33" s="3">
        <f>D34</f>
        <v>39129</v>
      </c>
      <c r="E33" s="3">
        <f t="shared" si="4"/>
        <v>54.409310862673124</v>
      </c>
    </row>
    <row r="34" spans="1:5" s="14" customFormat="1" ht="28.5" x14ac:dyDescent="0.2">
      <c r="A34" s="12" t="s">
        <v>23</v>
      </c>
      <c r="B34" s="13" t="s">
        <v>87</v>
      </c>
      <c r="C34" s="4">
        <f>'Бюджет (2)'!C26</f>
        <v>71916</v>
      </c>
      <c r="D34" s="4">
        <f>'Бюджет (2)'!D26</f>
        <v>39129</v>
      </c>
      <c r="E34" s="4">
        <f t="shared" si="4"/>
        <v>54.409310862673124</v>
      </c>
    </row>
    <row r="35" spans="1:5" ht="57" outlineLevel="1" x14ac:dyDescent="0.25">
      <c r="A35" s="24" t="s">
        <v>67</v>
      </c>
      <c r="B35" s="13" t="s">
        <v>88</v>
      </c>
      <c r="C35" s="4">
        <f>'Бюджет (2)'!C27</f>
        <v>8885</v>
      </c>
      <c r="D35" s="4">
        <f>'Бюджет (2)'!D27</f>
        <v>5303</v>
      </c>
      <c r="E35" s="4">
        <f t="shared" si="4"/>
        <v>59.684862127180637</v>
      </c>
    </row>
    <row r="36" spans="1:5" ht="30" outlineLevel="1" x14ac:dyDescent="0.25">
      <c r="A36" s="24"/>
      <c r="B36" s="11" t="s">
        <v>32</v>
      </c>
      <c r="C36" s="3">
        <f>C37</f>
        <v>70795</v>
      </c>
      <c r="D36" s="3">
        <f>D37</f>
        <v>25436</v>
      </c>
      <c r="E36" s="3">
        <f t="shared" si="4"/>
        <v>35.929091037502644</v>
      </c>
    </row>
    <row r="37" spans="1:5" ht="42.75" outlineLevel="1" x14ac:dyDescent="0.25">
      <c r="A37" s="12" t="s">
        <v>42</v>
      </c>
      <c r="B37" s="25" t="s">
        <v>89</v>
      </c>
      <c r="C37" s="4">
        <f>'Бюджет (2)'!C28</f>
        <v>70795</v>
      </c>
      <c r="D37" s="4">
        <f>'Бюджет (2)'!D28</f>
        <v>25436</v>
      </c>
      <c r="E37" s="4">
        <f t="shared" si="4"/>
        <v>35.929091037502644</v>
      </c>
    </row>
    <row r="38" spans="1:5" ht="30" hidden="1" outlineLevel="1" x14ac:dyDescent="0.25">
      <c r="A38" s="16" t="s">
        <v>41</v>
      </c>
      <c r="B38" s="7" t="s">
        <v>40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6" t="s">
        <v>49</v>
      </c>
      <c r="B39" s="7" t="s">
        <v>58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6" t="s">
        <v>56</v>
      </c>
      <c r="B40" s="7" t="s">
        <v>59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2" t="s">
        <v>57</v>
      </c>
      <c r="B41" s="13" t="s">
        <v>90</v>
      </c>
      <c r="C41" s="4">
        <f>C42+C43+C44</f>
        <v>199539</v>
      </c>
      <c r="D41" s="4">
        <f>D42+D43+D44</f>
        <v>122759</v>
      </c>
      <c r="E41" s="4">
        <f t="shared" si="4"/>
        <v>61.521306611740059</v>
      </c>
    </row>
    <row r="42" spans="1:5" ht="45" outlineLevel="1" x14ac:dyDescent="0.25">
      <c r="A42" s="6" t="s">
        <v>51</v>
      </c>
      <c r="B42" s="7" t="s">
        <v>24</v>
      </c>
      <c r="C42" s="2">
        <f>'Бюджет (2)'!C33</f>
        <v>144200</v>
      </c>
      <c r="D42" s="2">
        <f>'Бюджет (2)'!D33</f>
        <v>92141</v>
      </c>
      <c r="E42" s="2">
        <f t="shared" si="4"/>
        <v>63.898058252427184</v>
      </c>
    </row>
    <row r="43" spans="1:5" ht="30" outlineLevel="1" x14ac:dyDescent="0.25">
      <c r="A43" s="6" t="s">
        <v>52</v>
      </c>
      <c r="B43" s="7" t="s">
        <v>26</v>
      </c>
      <c r="C43" s="2">
        <f>'Бюджет (2)'!C34</f>
        <v>3512</v>
      </c>
      <c r="D43" s="2">
        <f>'Бюджет (2)'!D34</f>
        <v>1966</v>
      </c>
      <c r="E43" s="2">
        <f t="shared" si="4"/>
        <v>55.979498861047837</v>
      </c>
    </row>
    <row r="44" spans="1:5" ht="30" outlineLevel="1" x14ac:dyDescent="0.25">
      <c r="A44" s="6" t="s">
        <v>53</v>
      </c>
      <c r="B44" s="7" t="s">
        <v>25</v>
      </c>
      <c r="C44" s="2">
        <f>'Бюджет (2)'!C35</f>
        <v>51827</v>
      </c>
      <c r="D44" s="2">
        <f>'Бюджет (2)'!D35</f>
        <v>28652</v>
      </c>
      <c r="E44" s="2">
        <f t="shared" si="4"/>
        <v>55.283925367086653</v>
      </c>
    </row>
    <row r="45" spans="1:5" ht="42.75" outlineLevel="1" x14ac:dyDescent="0.25">
      <c r="A45" s="12" t="s">
        <v>54</v>
      </c>
      <c r="B45" s="13" t="s">
        <v>60</v>
      </c>
      <c r="C45" s="4">
        <f>C46</f>
        <v>272730</v>
      </c>
      <c r="D45" s="4">
        <f>D46</f>
        <v>54282</v>
      </c>
      <c r="E45" s="4">
        <f t="shared" si="4"/>
        <v>19.903200967990319</v>
      </c>
    </row>
    <row r="46" spans="1:5" ht="30" outlineLevel="1" x14ac:dyDescent="0.25">
      <c r="A46" s="12"/>
      <c r="B46" s="11" t="s">
        <v>32</v>
      </c>
      <c r="C46" s="2">
        <f>'Бюджет (2)'!C36</f>
        <v>272730</v>
      </c>
      <c r="D46" s="2">
        <f>'Бюджет (2)'!D36</f>
        <v>54282</v>
      </c>
      <c r="E46" s="2">
        <f t="shared" si="4"/>
        <v>19.903200967990319</v>
      </c>
    </row>
    <row r="47" spans="1:5" ht="28.5" outlineLevel="1" x14ac:dyDescent="0.25">
      <c r="A47" s="12" t="s">
        <v>55</v>
      </c>
      <c r="B47" s="13" t="s">
        <v>61</v>
      </c>
      <c r="C47" s="4">
        <f>'Бюджет (2)'!C37</f>
        <v>156263</v>
      </c>
      <c r="D47" s="4">
        <f>'Бюджет (2)'!D37</f>
        <v>49151</v>
      </c>
      <c r="E47" s="4">
        <f t="shared" si="4"/>
        <v>31.454023025284293</v>
      </c>
    </row>
    <row r="48" spans="1:5" ht="28.5" outlineLevel="1" x14ac:dyDescent="0.25">
      <c r="A48" s="12" t="s">
        <v>68</v>
      </c>
      <c r="B48" s="13" t="s">
        <v>91</v>
      </c>
      <c r="C48" s="4">
        <f>'Бюджет (2)'!C38</f>
        <v>1349</v>
      </c>
      <c r="D48" s="4">
        <f>'Бюджет (2)'!D38</f>
        <v>765</v>
      </c>
      <c r="E48" s="4">
        <f t="shared" si="4"/>
        <v>56.708673091178653</v>
      </c>
    </row>
    <row r="49" spans="1:5" ht="28.5" outlineLevel="1" x14ac:dyDescent="0.25">
      <c r="A49" s="12" t="s">
        <v>69</v>
      </c>
      <c r="B49" s="13" t="s">
        <v>92</v>
      </c>
      <c r="C49" s="4">
        <f>'Бюджет (2)'!C39</f>
        <v>8038</v>
      </c>
      <c r="D49" s="4">
        <f>'Бюджет (2)'!D39</f>
        <v>1430</v>
      </c>
      <c r="E49" s="4">
        <f t="shared" si="4"/>
        <v>17.790495148046777</v>
      </c>
    </row>
    <row r="50" spans="1:5" ht="15" outlineLevel="1" x14ac:dyDescent="0.25">
      <c r="A50" s="6"/>
      <c r="B50" s="13" t="s">
        <v>27</v>
      </c>
      <c r="C50" s="4">
        <f>C6+C12+C33+C45+C23+C47+C18+C17+C36</f>
        <v>2517910</v>
      </c>
      <c r="D50" s="4">
        <f>D6+D12+D33+D45+D23+D47+D18+D17+D36</f>
        <v>1406122</v>
      </c>
      <c r="E50" s="4">
        <f t="shared" si="4"/>
        <v>55.844807796942696</v>
      </c>
    </row>
    <row r="51" spans="1:5" ht="15" outlineLevel="1" x14ac:dyDescent="0.25">
      <c r="A51" s="17"/>
      <c r="B51" s="18"/>
      <c r="C51" s="19"/>
      <c r="D51" s="19"/>
      <c r="E51" s="19"/>
    </row>
    <row r="52" spans="1:5" s="14" customFormat="1" ht="22.5" customHeight="1" x14ac:dyDescent="0.2">
      <c r="A52" s="20"/>
      <c r="B52" s="20"/>
      <c r="C52" s="20"/>
      <c r="D52" s="20"/>
      <c r="E52" s="20"/>
    </row>
    <row r="86" spans="1:1" ht="12.75" customHeight="1" x14ac:dyDescent="0.25">
      <c r="A86" s="22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2025-07-01T07:22:29Z</cp:lastPrinted>
  <dcterms:created xsi:type="dcterms:W3CDTF">2002-03-11T10:22:12Z</dcterms:created>
  <dcterms:modified xsi:type="dcterms:W3CDTF">2025-08-01T06:19:25Z</dcterms:modified>
</cp:coreProperties>
</file>