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исполнение доходов" sheetId="1" r:id="rId1"/>
  </sheets>
  <definedNames>
    <definedName name="_xlnm.Print_Area" localSheetId="0">'исполнение доходов'!$A$1:$E$106</definedName>
  </definedNames>
  <calcPr fullCalcOnLoad="1" refMode="R1C1"/>
</workbook>
</file>

<file path=xl/sharedStrings.xml><?xml version="1.0" encoding="utf-8"?>
<sst xmlns="http://schemas.openxmlformats.org/spreadsheetml/2006/main" count="201" uniqueCount="196">
  <si>
    <t xml:space="preserve">Наименование </t>
  </si>
  <si>
    <t>Код БК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</si>
  <si>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</si>
  <si>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</si>
  <si>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</si>
  <si>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</si>
  <si>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</si>
  <si>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</si>
  <si>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</si>
  <si>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</si>
  <si>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Плата за негативное воздействие на окружающую среду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</si>
  <si>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</si>
  <si>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</si>
  <si>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ИТОГО ДОХОДОВ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</si>
  <si>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</si>
  <si>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тыс.руб.</t>
  </si>
  <si>
    <t>БЕЗВОЗМЕЗДНЫЕ ПОСТУПЛЕНИЯ</t>
  </si>
  <si>
    <t>Прочие поступления от денежных взысканий (штрафов) и иных сумм в возмещение ущерба</t>
  </si>
  <si>
    <t>1 00 00000 00 0000 000</t>
  </si>
  <si>
    <t xml:space="preserve"> 1 01 02020 01 0000 110</t>
  </si>
  <si>
    <t xml:space="preserve"> 1 05 00000 00 0000 000</t>
  </si>
  <si>
    <t xml:space="preserve"> 1 01 02040 01 0000 110 </t>
  </si>
  <si>
    <t xml:space="preserve"> 1 06 00000 00 0000 000</t>
  </si>
  <si>
    <t xml:space="preserve"> 1 08 07140 01 0000 110 </t>
  </si>
  <si>
    <t xml:space="preserve"> 1 11 05000 00 0000 120</t>
  </si>
  <si>
    <t xml:space="preserve"> 1 11 07000 00 0000 120</t>
  </si>
  <si>
    <t xml:space="preserve"> 1 12 01000 01 0000 120</t>
  </si>
  <si>
    <t xml:space="preserve"> 1 14 00000 00 0000 000</t>
  </si>
  <si>
    <t>1 16 00000 00 0000 000</t>
  </si>
  <si>
    <t xml:space="preserve"> 1 16 03000 00 0000 140</t>
  </si>
  <si>
    <t xml:space="preserve"> 1 16 03030 01 0000 140</t>
  </si>
  <si>
    <t xml:space="preserve"> 2 02 00000 00 0000 000</t>
  </si>
  <si>
    <t xml:space="preserve"> 2 02 02000 00 0000 151</t>
  </si>
  <si>
    <t xml:space="preserve">Налог на доходы физических лиц с доходов, облагаемых по налоговой ставке, установленной пунктом 1 статьи 224 Налогового кодекса Российской Федерации </t>
  </si>
  <si>
    <t xml:space="preserve">Налог на доходы физических лиц с доходов, облагаемых по налоговой ставке, установленной пунктом 1 статьи 224 Налогового кодекса Российской Федерации и 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</t>
  </si>
  <si>
    <t>Земельный налог</t>
  </si>
  <si>
    <t xml:space="preserve">ДОХОДЫ ОТ ПРОДАЖИ МАТЕРИАЛЬНЫХ И НЕМАТЕРИАЛЬНЫХ АКТИВОВ </t>
  </si>
  <si>
    <t xml:space="preserve"> 1 01 02000 01 0000 110 </t>
  </si>
  <si>
    <t xml:space="preserve"> 1 01 02010 01 0000 110</t>
  </si>
  <si>
    <t xml:space="preserve"> 1 01 02021 01 0000 110</t>
  </si>
  <si>
    <t xml:space="preserve"> 1 01 02022 01 0000 110</t>
  </si>
  <si>
    <t xml:space="preserve"> 1 08 00000 00 0000 000</t>
  </si>
  <si>
    <t xml:space="preserve"> 1 08 03000 01 0000 110</t>
  </si>
  <si>
    <t xml:space="preserve"> 1 08 03010 01 0000 110</t>
  </si>
  <si>
    <t xml:space="preserve"> 1 11 00000 00 0000 000</t>
  </si>
  <si>
    <t xml:space="preserve"> 1 12 00000 00 0000 000</t>
  </si>
  <si>
    <t xml:space="preserve"> 1 16 03010 01 0000 140</t>
  </si>
  <si>
    <t>1 16 06000 01 0000 140</t>
  </si>
  <si>
    <t xml:space="preserve"> 2 00 00000 00 0000 000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</si>
  <si>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предпринимателей,частных нотариусов и других лиц, занимающихся частной практикой</t>
  </si>
  <si>
    <t>Единый сельскохозяйственный налог</t>
  </si>
  <si>
    <t xml:space="preserve"> 1 05 03000 01 0000 110 </t>
  </si>
  <si>
    <t xml:space="preserve"> 1 05 02000 02 0000 110 </t>
  </si>
  <si>
    <t xml:space="preserve"> 1 06 01020 04 0000 110 </t>
  </si>
  <si>
    <t xml:space="preserve"> 1 06 06000 00 0000 110 </t>
  </si>
  <si>
    <t xml:space="preserve"> 1 06 06012 04 0000 110 </t>
  </si>
  <si>
    <t xml:space="preserve"> 1 06 06022 04 0000 110 </t>
  </si>
  <si>
    <t>1 11 05034 04 0000 120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</si>
  <si>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</si>
  <si>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1 11 07014 04 0000 120</t>
  </si>
  <si>
    <t>НАЛОГ НА ДОХОДЫ ФИЗИЧЕСКИХ ЛИЦ</t>
  </si>
  <si>
    <t>1 14 02033 04 0000 410</t>
  </si>
  <si>
    <t>ШТРАФЫ, САНКЦИИ, ВОЗМЕЩЕНИЕ УЩЕРБА</t>
  </si>
  <si>
    <t xml:space="preserve"> 1 16 90000 00 0000 140</t>
  </si>
  <si>
    <t>1 11 05030 00 0000 120</t>
  </si>
  <si>
    <t>1 14 02030 04 0000 410</t>
  </si>
  <si>
    <t>НАЛОГОВЫЕ И НЕНАЛОГОВЫЕ ДОХОДЫ</t>
  </si>
  <si>
    <t>Налог на имущество физических лиц</t>
  </si>
  <si>
    <t xml:space="preserve"> 1 06 01000 00 0000 110 </t>
  </si>
  <si>
    <t>Налог на имущество физических лиц, взимаемый по ставкам, применяемым к объектам налогообложения,расположенным в границах  городских округов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</si>
  <si>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</si>
  <si>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</si>
  <si>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судьями(за исключением Верховного Суда Российской Федерации)</t>
  </si>
  <si>
    <t xml:space="preserve"> 1 08 07000 01 0000 110 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</si>
  <si>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</si>
  <si>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</si>
  <si>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 xml:space="preserve"> 1 11 05010 00 0000 120</t>
  </si>
  <si>
    <t xml:space="preserve"> 1 11 05010 04 0000 120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</si>
  <si>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</si>
  <si>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</si>
  <si>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</si>
  <si>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</si>
  <si>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</si>
  <si>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</si>
  <si>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 xml:space="preserve"> 1 16 90040 04 0000 140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</si>
  <si>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</si>
  <si>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</si>
  <si>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 xml:space="preserve">Субсидии бюджетам субъектов Российской  Федерации и муниципальных образований (межбюджетные субсидии) </t>
  </si>
  <si>
    <t xml:space="preserve"> 2 02 02008 04 0000 151</t>
  </si>
  <si>
    <t xml:space="preserve">Субсидии бюджетам городских округов на денежные выплаты медицинскому персоналу фельдшерско-акушерских пунктов, врачам, фельдшерам и  медицинским сестрам скорой медицинской помощи  </t>
  </si>
  <si>
    <t xml:space="preserve"> 2 02 02024 04 0000 151</t>
  </si>
  <si>
    <t xml:space="preserve"> 2 02 02999 04 0000 151</t>
  </si>
  <si>
    <t xml:space="preserve"> 2 02 03000 00 0000 151</t>
  </si>
  <si>
    <t>Субвенции бюджетам городских округов на ежемесячное денежное вознаграждение за классное руководство</t>
  </si>
  <si>
    <t xml:space="preserve"> 2 02 03021 04 0000 151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</si>
  <si>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</si>
  <si>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 2 02 03022 04 0000 151</t>
  </si>
  <si>
    <t xml:space="preserve"> 2 02 03024 04 0000 151</t>
  </si>
  <si>
    <t xml:space="preserve"> 2 02 03999 04 0000 151</t>
  </si>
  <si>
    <t>Субвенции на обеспечение государственных гарантий прав граждан на получение общедоступного и бесплатного дошкольного , начального общего, основного общего, среднего (полного) общего образования,а также дополнительного образования в общеобразовательных учреждениях</t>
  </si>
  <si>
    <t>Дотации бюджетам субъектов Российской Федерации и муниципальных образований</t>
  </si>
  <si>
    <t xml:space="preserve">ДОХОДЫ ОТ ОКАЗАНИЯ ПЛАТНЫХ УСЛУГ И КОМПЕНСАЦИИ ЗАТРАТ ГОСУДАРСТВА </t>
  </si>
  <si>
    <t xml:space="preserve"> 1 13 00000 00 0000 000</t>
  </si>
  <si>
    <t>Субвенции на предоставление мер социальной поддержки многодетным и малоимущим семьям</t>
  </si>
  <si>
    <t>Доходы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</si>
  <si>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 (за исключением имущества муниципальных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</si>
  <si>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</si>
  <si>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</si>
  <si>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</si>
  <si>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 129, 129.1, 132,133, 134,135,  135.1 Налогового кодекса Российской Федерации</t>
  </si>
  <si>
    <t xml:space="preserve"> 2 02 01000 00 0000 151</t>
  </si>
  <si>
    <t>Субсидии в целях софинансирования расходных обязательств по выплате заработной платы с начислениями на нее работникам бюджетных учреждений образования, здравоохранения, культуры, социальной политики, находящихся в ведении органов местного самоуправления муниципальных образований</t>
  </si>
  <si>
    <t>Субсидии бюджетам городских округов на обеспечение жильем молодых семей (Областная государственная социальная программа "Молодым семьям-доступное жилье" на 2005-2019г.г.)</t>
  </si>
  <si>
    <t>Субвенции бюджетам городских округов на выполнение передаваемых государственных  полномочий субъектов Российской Федерации</t>
  </si>
  <si>
    <t>% исполнения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</si>
  <si>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</si>
  <si>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земельного законодательства</t>
  </si>
  <si>
    <t>Денежные взыскания (штрафы) за административные правонарушения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</si>
  <si>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административные правонарушения в области дорожного движения</t>
  </si>
  <si>
    <t>1 16 25060 01 0000 140</t>
  </si>
  <si>
    <t>1 16 08000 01 0000 140</t>
  </si>
  <si>
    <t xml:space="preserve"> 1 16 28000 01 0000 140</t>
  </si>
  <si>
    <t xml:space="preserve"> 1 16 30000 01 0000 140</t>
  </si>
  <si>
    <t xml:space="preserve">ПРОЧИЕ НЕНАЛОГОВЫЕ ДОХОДЫ </t>
  </si>
  <si>
    <t>Невыясненные поступления, зачисляемые в бюджеты городских округов</t>
  </si>
  <si>
    <t>1 17 00000 00 0000 000</t>
  </si>
  <si>
    <t xml:space="preserve"> 1 17 01040 04 0000 180</t>
  </si>
  <si>
    <t>Налог на прибыль организаций, зачислявшийся до 1 января 2005г. в местные бюджеты</t>
  </si>
  <si>
    <t>Налог  на имущество предприятий</t>
  </si>
  <si>
    <t>Земельный налог (по обязательствам, возникшим до 1 января 2006г.)</t>
  </si>
  <si>
    <t>Налог с продаж</t>
  </si>
  <si>
    <t>ЗАДОЛЖЕННОСТЬ И ПЕРЕРАСЧЕТЫ ПО ОТМЕНЕННЫМ НАЛОГАМ</t>
  </si>
  <si>
    <t xml:space="preserve"> 1 09 00000 00 0000 000</t>
  </si>
  <si>
    <t xml:space="preserve"> 1 09 01020 04 0000 110</t>
  </si>
  <si>
    <t xml:space="preserve"> 1 09 04010 02 0000 110</t>
  </si>
  <si>
    <t xml:space="preserve"> 1 09 04050 04 0000 110</t>
  </si>
  <si>
    <t xml:space="preserve"> 1 09 06010 02 0000 110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</si>
  <si>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</si>
  <si>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</si>
  <si>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1 19 00000 00 0000 000</t>
  </si>
  <si>
    <t>ВОЗВРАТ ОСТАТКОВ СУБСИДИЙ И СУБВЕНЦИЙ ПРОШЛЫХ ЛЕТ</t>
  </si>
  <si>
    <t>Возврат остатков субсидий и субвенций  из бюджетов городских округов</t>
  </si>
  <si>
    <t xml:space="preserve"> 1 19 04000 04 0000 180</t>
  </si>
  <si>
    <t xml:space="preserve"> 2 02 01001 04 0000 151</t>
  </si>
  <si>
    <t>1 16 21040 04 0000 140</t>
  </si>
  <si>
    <t>Денежные взыскания (штрафы)  и иные суммы , взыскиваемые с лиц , виновных в совершении преступлений ,и в возмещениие ущерба имуществу , зачисляемые в бюджеты городских округов</t>
  </si>
  <si>
    <t>утверждено в бюджете на год</t>
  </si>
  <si>
    <t>Прочие неналоговые доходы бюджетов городских округов</t>
  </si>
  <si>
    <t xml:space="preserve"> 1 17 05040 04 0000 180</t>
  </si>
  <si>
    <t>1 14 06012 04 0000 430</t>
  </si>
  <si>
    <t>1 14 06010 00 0000 430</t>
  </si>
  <si>
    <t>Иные межбюджетные трансферты</t>
  </si>
  <si>
    <t xml:space="preserve"> 2 02 04000 00 0000 151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</si>
  <si>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</si>
  <si>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Налог на доходы физических лиц с доходов, полученных в виде выигрышей и призов в проводимых конкурсах, играх и других мероприятиях в  целях рекламы товаров, работ и услуг,процентных доходов по вкладам в банках , в виде  материальной выгоды от экономии на процентах при получении  заемных (кредитных)  средств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</si>
  <si>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</si>
  <si>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Межбюджетные трансферты  на установку коллективных (общедомовых) приборов учета потребления ресурсов (горячей и холодной воды, тепловой и электрической энергии, газа) </t>
  </si>
  <si>
    <t xml:space="preserve"> 2 02 04999 04 0000 151</t>
  </si>
  <si>
    <t>Безвозмездные поступления от государственных (муниципальных) организаций</t>
  </si>
  <si>
    <t xml:space="preserve"> 2 03 00000 00 0000 180</t>
  </si>
  <si>
    <t>Безвозмездные поступления от государственных корпораций</t>
  </si>
  <si>
    <t xml:space="preserve"> 2 03 10000 00 0000 180</t>
  </si>
  <si>
    <t>Безвозмездные поступления в бюджеты городских округов от государственной корпорации Фонд содействия реформированию  жилищно-коммунального хозяйства на обеспечение мероприятий по капитальному ремонту многоквартирных домов</t>
  </si>
  <si>
    <t xml:space="preserve"> 2 03 10001 04 0001 180</t>
  </si>
  <si>
    <t>Мэр городского округа                                            М.Н.Щеглов</t>
  </si>
  <si>
    <t>Прочие доходы от оказания платных услуг и компенсации затрат государства</t>
  </si>
  <si>
    <t>1 13 03000 00 0000 130</t>
  </si>
  <si>
    <t xml:space="preserve">Прочие доходы от оказания платных услуг получателями средств бюджетов городских округов и компенсации затрат бюджетов городских округов </t>
  </si>
  <si>
    <t>1 13 03040 04 0000 130</t>
  </si>
  <si>
    <t>1 16 25010 01 0000 140</t>
  </si>
  <si>
    <t>Денежные взыскания (штрафы) за нарушение законодательства о недрах</t>
  </si>
  <si>
    <t>исполнено за 1 квартал 2010 года</t>
  </si>
  <si>
    <t>Государственнакя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</si>
  <si>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1 08 07080 01 0000 110 </t>
  </si>
  <si>
    <t>Государственнакя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горосдких округов</t>
  </si>
  <si>
    <t xml:space="preserve"> 1 08 07083 01 0000 110 </t>
  </si>
  <si>
    <t xml:space="preserve">Доходы от продажи земельных участков, государственная собственность на которые не разграничена </t>
  </si>
  <si>
    <t>Субсидии бюджетам городских округов на осуществление капитального ремонта гидротехнических сооружений, находящихся в муниципальной собственности, и безхозяйных гидротехнических сооружений</t>
  </si>
  <si>
    <t xml:space="preserve"> 2 02 02021 04 0000 151</t>
  </si>
  <si>
    <t>Субсидии в целях софинансирования расходных обязательств по выплате денежного содержания муниципальным служащим органов местного самоуправления муниципальных образований</t>
  </si>
  <si>
    <t>Субсидии на финансирование Областной государственной целевой программы "Защита окружающей среды в Иркутской области"  на 2006-2010 годы</t>
  </si>
  <si>
    <t>Субвенции бюджетам субъектов Российской Федерации и муниципальных образований</t>
  </si>
  <si>
    <t xml:space="preserve">Межбюджетные трансферты , передаваемые бюджетам городских округов на обеспечение равного с Министерством внутренних дел 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</t>
  </si>
  <si>
    <t xml:space="preserve"> 2 02 04005 04 0000 151</t>
  </si>
  <si>
    <t xml:space="preserve">Межбюджетные трансферты,передаваемые бюджетам городских округов на комплектование книжных фондов библиотек муниципальных образований </t>
  </si>
  <si>
    <t xml:space="preserve"> 2 02 04025 04 0000 151</t>
  </si>
  <si>
    <t>Межбюджетные трансферты  в целях финансовой поддержки муниципальных образований, осуществляющих эффективное управление бюджетными средствами</t>
  </si>
  <si>
    <t>Лицензионные сборы</t>
  </si>
  <si>
    <t xml:space="preserve"> 1 13 02000 00 0000 130</t>
  </si>
  <si>
    <t>Сборы за выдачу органами местного самоуправления городских округов лицензий на розничную продажу алкогольной продукции</t>
  </si>
  <si>
    <t xml:space="preserve"> 1 13 02023 04 0000 130</t>
  </si>
  <si>
    <t xml:space="preserve"> Доходы  местного бюджета по кодам видов доходов, подвидов доходов, классификации операций сектора государственного управления, относящихся к доходам бюджета, за 1 квартал 2010 года</t>
  </si>
  <si>
    <t>городского округа</t>
  </si>
  <si>
    <t>Приложение №1</t>
  </si>
  <si>
    <t xml:space="preserve">к постановлению администрации </t>
  </si>
  <si>
    <t>от 11.05.2010 № 110-37-300-10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</si>
</sst>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0.0"/>
  </numFmts>
  <fonts count="15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9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" fontId="1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left"/>
    </xf>
    <xf numFmtId="3" fontId="5" fillId="0" borderId="1" xfId="0" applyNumberFormat="1" applyFont="1" applyFill="1" applyBorder="1" applyAlignment="1" applyProtection="1">
      <alignment horizontal="center" vertical="center" wrapText="1"/>
      <protection/>
    </xf>
    <xf numFmtId="3" fontId="5" fillId="0" borderId="1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horizontal="left" vertical="center" wrapText="1"/>
      <protection locked="0"/>
    </xf>
    <xf numFmtId="3" fontId="6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 applyProtection="1">
      <alignment horizontal="center" vertical="center" wrapText="1"/>
      <protection/>
    </xf>
    <xf numFmtId="3" fontId="9" fillId="0" borderId="1" xfId="0" applyNumberFormat="1" applyFont="1" applyFill="1" applyBorder="1" applyAlignment="1" applyProtection="1">
      <alignment horizontal="center" vertical="center"/>
      <protection locked="0"/>
    </xf>
    <xf numFmtId="164" fontId="3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 applyProtection="1">
      <alignment horizontal="left" vertical="center" wrapText="1"/>
      <protection/>
    </xf>
    <xf numFmtId="3" fontId="9" fillId="0" borderId="1" xfId="0" applyNumberFormat="1" applyFont="1" applyFill="1" applyBorder="1" applyAlignment="1" applyProtection="1">
      <alignment horizontal="left" vertical="center" wrapText="1"/>
      <protection/>
    </xf>
    <xf numFmtId="3" fontId="5" fillId="0" borderId="1" xfId="0" applyNumberFormat="1" applyFont="1" applyFill="1" applyBorder="1" applyAlignment="1" applyProtection="1">
      <alignment horizontal="left" vertical="center" wrapText="1" shrinkToFit="1"/>
      <protection/>
    </xf>
    <xf numFmtId="3" fontId="5" fillId="0" borderId="1" xfId="0" applyNumberFormat="1" applyFont="1" applyFill="1" applyBorder="1" applyAlignment="1" applyProtection="1">
      <alignment horizontal="left" vertical="center" wrapText="1"/>
      <protection/>
    </xf>
    <xf numFmtId="3" fontId="4" fillId="0" borderId="1" xfId="0" applyNumberFormat="1" applyFont="1" applyFill="1" applyBorder="1" applyAlignment="1" applyProtection="1">
      <alignment horizontal="left" vertical="center" wrapText="1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3" fontId="3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Fill="1" applyAlignment="1">
      <alignment/>
    </xf>
    <xf numFmtId="0" fontId="1" fillId="0" borderId="2" xfId="0" applyFont="1" applyFill="1" applyBorder="1" applyAlignment="1">
      <alignment horizontal="center" vertical="top" wrapText="1"/>
    </xf>
    <xf numFmtId="1" fontId="1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4" fillId="0" borderId="0" xfId="0" applyFont="1" applyAlignment="1">
      <alignment horizontal="center"/>
    </xf>
    <xf numFmtId="1" fontId="13" fillId="0" borderId="0" xfId="0" applyNumberFormat="1" applyFont="1" applyFill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workbookViewId="0" topLeftCell="A1">
      <selection activeCell="D8" sqref="D8"/>
    </sheetView>
  </sheetViews>
  <sheetFormatPr defaultColWidth="9.00390625" defaultRowHeight="12.75"/>
  <cols>
    <col min="1" max="1" width="54.00390625" style="0" customWidth="1"/>
    <col min="2" max="2" width="24.125" style="0" customWidth="1"/>
    <col min="3" max="3" width="11.125" style="0" customWidth="1"/>
    <col min="4" max="4" width="9.625" style="0" customWidth="1"/>
    <col min="5" max="5" width="10.25390625" style="0" customWidth="1"/>
  </cols>
  <sheetData>
    <row r="1" spans="3:7" ht="12.75">
      <c r="C1" s="35" t="s">
        <v>193</v>
      </c>
      <c r="D1" s="35"/>
      <c r="E1" s="35"/>
      <c r="F1" s="35"/>
      <c r="G1" s="35"/>
    </row>
    <row r="2" spans="3:7" ht="12.75">
      <c r="C2" s="36" t="s">
        <v>194</v>
      </c>
      <c r="D2" s="36"/>
      <c r="E2" s="36"/>
      <c r="F2" s="36"/>
      <c r="G2" s="36"/>
    </row>
    <row r="3" spans="3:7" ht="12.75">
      <c r="C3" s="37" t="s">
        <v>192</v>
      </c>
      <c r="D3" s="37"/>
      <c r="E3" s="37"/>
      <c r="F3" s="37"/>
      <c r="G3" s="37"/>
    </row>
    <row r="4" spans="1:7" ht="15.75">
      <c r="A4" s="33"/>
      <c r="B4" s="33"/>
      <c r="C4" s="35" t="s">
        <v>195</v>
      </c>
      <c r="D4" s="35"/>
      <c r="E4" s="35"/>
      <c r="F4" s="35"/>
      <c r="G4" s="35"/>
    </row>
    <row r="5" spans="1:7" ht="15.75">
      <c r="A5" s="33"/>
      <c r="B5" s="33"/>
      <c r="C5" s="34"/>
      <c r="D5" s="34"/>
      <c r="E5" s="34"/>
      <c r="F5" s="34"/>
      <c r="G5" s="34"/>
    </row>
    <row r="6" spans="1:5" ht="48" customHeight="1">
      <c r="A6" s="44" t="s">
        <v>191</v>
      </c>
      <c r="B6" s="44"/>
      <c r="C6" s="44"/>
      <c r="D6" s="44"/>
      <c r="E6" s="44"/>
    </row>
    <row r="7" spans="1:5" ht="15.75">
      <c r="A7" s="2"/>
      <c r="B7" s="1"/>
      <c r="E7" s="20" t="s">
        <v>15</v>
      </c>
    </row>
    <row r="8" spans="1:5" s="42" customFormat="1" ht="48">
      <c r="A8" s="38" t="s">
        <v>0</v>
      </c>
      <c r="B8" s="39" t="s">
        <v>1</v>
      </c>
      <c r="C8" s="40" t="s">
        <v>146</v>
      </c>
      <c r="D8" s="41" t="s">
        <v>171</v>
      </c>
      <c r="E8" s="41" t="s">
        <v>114</v>
      </c>
    </row>
    <row r="9" spans="1:5" ht="12.75">
      <c r="A9" s="26" t="s">
        <v>66</v>
      </c>
      <c r="B9" s="3" t="s">
        <v>18</v>
      </c>
      <c r="C9" s="11">
        <f>C10++C16+C19+C25+C37+C47+C54+C60+C49+C32+C73+C76</f>
        <v>333138</v>
      </c>
      <c r="D9" s="11">
        <f>D10++D16+D19+D25+D37+D47+D54+D60+D49+D32+D73+D76</f>
        <v>80532</v>
      </c>
      <c r="E9" s="16">
        <f>D9/C9*100</f>
        <v>24.173765826774492</v>
      </c>
    </row>
    <row r="10" spans="1:7" ht="12.75">
      <c r="A10" s="26" t="s">
        <v>60</v>
      </c>
      <c r="B10" s="3" t="s">
        <v>37</v>
      </c>
      <c r="C10" s="11">
        <f>C11+C12+C15</f>
        <v>163192</v>
      </c>
      <c r="D10" s="11">
        <f>D11+D12+D15</f>
        <v>39145</v>
      </c>
      <c r="E10" s="16">
        <f aca="true" t="shared" si="0" ref="E10:E73">D10/C10*100</f>
        <v>23.98708270013236</v>
      </c>
      <c r="F10" s="32"/>
      <c r="G10" s="32"/>
    </row>
    <row r="11" spans="1:7" ht="48">
      <c r="A11" s="26" t="s">
        <v>153</v>
      </c>
      <c r="B11" s="3" t="s">
        <v>38</v>
      </c>
      <c r="C11" s="10">
        <v>750</v>
      </c>
      <c r="D11" s="17">
        <v>495</v>
      </c>
      <c r="E11" s="22">
        <f t="shared" si="0"/>
        <v>66</v>
      </c>
      <c r="F11" s="32"/>
      <c r="G11" s="32"/>
    </row>
    <row r="12" spans="1:7" ht="36">
      <c r="A12" s="26" t="s">
        <v>33</v>
      </c>
      <c r="B12" s="3" t="s">
        <v>19</v>
      </c>
      <c r="C12" s="10">
        <f>C13+C14</f>
        <v>162192</v>
      </c>
      <c r="D12" s="10">
        <f>D13+D14</f>
        <v>38452</v>
      </c>
      <c r="E12" s="22">
        <f t="shared" si="0"/>
        <v>23.70770444904804</v>
      </c>
      <c r="F12" s="32"/>
      <c r="G12" s="32"/>
    </row>
    <row r="13" spans="1:5" ht="72">
      <c r="A13" s="27" t="s">
        <v>49</v>
      </c>
      <c r="B13" s="8" t="s">
        <v>39</v>
      </c>
      <c r="C13" s="12">
        <v>161692</v>
      </c>
      <c r="D13" s="18">
        <v>38398</v>
      </c>
      <c r="E13" s="23">
        <f t="shared" si="0"/>
        <v>23.747618929817182</v>
      </c>
    </row>
    <row r="14" spans="1:5" ht="72">
      <c r="A14" s="27" t="s">
        <v>34</v>
      </c>
      <c r="B14" s="8" t="s">
        <v>40</v>
      </c>
      <c r="C14" s="12">
        <v>500</v>
      </c>
      <c r="D14" s="18">
        <v>54</v>
      </c>
      <c r="E14" s="23">
        <f t="shared" si="0"/>
        <v>10.8</v>
      </c>
    </row>
    <row r="15" spans="1:5" ht="66" customHeight="1">
      <c r="A15" s="26" t="s">
        <v>154</v>
      </c>
      <c r="B15" s="3" t="s">
        <v>21</v>
      </c>
      <c r="C15" s="10">
        <v>250</v>
      </c>
      <c r="D15" s="17">
        <v>198</v>
      </c>
      <c r="E15" s="22">
        <f t="shared" si="0"/>
        <v>79.2</v>
      </c>
    </row>
    <row r="16" spans="1:5" ht="12.75">
      <c r="A16" s="26" t="s">
        <v>2</v>
      </c>
      <c r="B16" s="3" t="s">
        <v>20</v>
      </c>
      <c r="C16" s="11">
        <f>C17+C18</f>
        <v>12249</v>
      </c>
      <c r="D16" s="11">
        <f>D17+D18</f>
        <v>2737</v>
      </c>
      <c r="E16" s="16">
        <f t="shared" si="0"/>
        <v>22.34468119846518</v>
      </c>
    </row>
    <row r="17" spans="1:5" ht="12.75">
      <c r="A17" s="28" t="s">
        <v>3</v>
      </c>
      <c r="B17" s="3" t="s">
        <v>52</v>
      </c>
      <c r="C17" s="13">
        <v>12149</v>
      </c>
      <c r="D17" s="17">
        <v>2737</v>
      </c>
      <c r="E17" s="22">
        <f t="shared" si="0"/>
        <v>22.52860317721623</v>
      </c>
    </row>
    <row r="18" spans="1:5" ht="12.75">
      <c r="A18" s="28" t="s">
        <v>50</v>
      </c>
      <c r="B18" s="3" t="s">
        <v>51</v>
      </c>
      <c r="C18" s="10">
        <v>100</v>
      </c>
      <c r="D18" s="17">
        <v>0</v>
      </c>
      <c r="E18" s="22">
        <f t="shared" si="0"/>
        <v>0</v>
      </c>
    </row>
    <row r="19" spans="1:5" ht="12.75">
      <c r="A19" s="26" t="s">
        <v>4</v>
      </c>
      <c r="B19" s="3" t="s">
        <v>22</v>
      </c>
      <c r="C19" s="11">
        <f>C20+C22</f>
        <v>36377</v>
      </c>
      <c r="D19" s="11">
        <f>D20+D22</f>
        <v>7531</v>
      </c>
      <c r="E19" s="16">
        <f t="shared" si="0"/>
        <v>20.702641779146163</v>
      </c>
    </row>
    <row r="20" spans="1:5" ht="12.75">
      <c r="A20" s="26" t="s">
        <v>67</v>
      </c>
      <c r="B20" s="3" t="s">
        <v>68</v>
      </c>
      <c r="C20" s="10">
        <f>C21</f>
        <v>10718</v>
      </c>
      <c r="D20" s="10">
        <f>D21</f>
        <v>864</v>
      </c>
      <c r="E20" s="22">
        <f t="shared" si="0"/>
        <v>8.061205448777757</v>
      </c>
    </row>
    <row r="21" spans="1:5" ht="36">
      <c r="A21" s="27" t="s">
        <v>69</v>
      </c>
      <c r="B21" s="8" t="s">
        <v>53</v>
      </c>
      <c r="C21" s="12">
        <v>10718</v>
      </c>
      <c r="D21" s="18">
        <v>864</v>
      </c>
      <c r="E21" s="23">
        <f t="shared" si="0"/>
        <v>8.061205448777757</v>
      </c>
    </row>
    <row r="22" spans="1:5" ht="12.75">
      <c r="A22" s="26" t="s">
        <v>35</v>
      </c>
      <c r="B22" s="3" t="s">
        <v>54</v>
      </c>
      <c r="C22" s="10">
        <f>C23+C24</f>
        <v>25659</v>
      </c>
      <c r="D22" s="10">
        <f>D23+D24</f>
        <v>6667</v>
      </c>
      <c r="E22" s="22">
        <f t="shared" si="0"/>
        <v>25.983085856814377</v>
      </c>
    </row>
    <row r="23" spans="1:5" ht="48">
      <c r="A23" s="27" t="s">
        <v>70</v>
      </c>
      <c r="B23" s="8" t="s">
        <v>55</v>
      </c>
      <c r="C23" s="12">
        <v>154</v>
      </c>
      <c r="D23" s="18">
        <v>43</v>
      </c>
      <c r="E23" s="23">
        <f t="shared" si="0"/>
        <v>27.92207792207792</v>
      </c>
    </row>
    <row r="24" spans="1:5" ht="51" customHeight="1">
      <c r="A24" s="27" t="s">
        <v>71</v>
      </c>
      <c r="B24" s="8" t="s">
        <v>56</v>
      </c>
      <c r="C24" s="12">
        <v>25505</v>
      </c>
      <c r="D24" s="18">
        <v>6624</v>
      </c>
      <c r="E24" s="23">
        <f t="shared" si="0"/>
        <v>25.971378161144877</v>
      </c>
    </row>
    <row r="25" spans="1:5" ht="12.75">
      <c r="A25" s="26" t="s">
        <v>5</v>
      </c>
      <c r="B25" s="3" t="s">
        <v>41</v>
      </c>
      <c r="C25" s="11">
        <f>C26+C28</f>
        <v>4570</v>
      </c>
      <c r="D25" s="11">
        <f>D26+D28</f>
        <v>1726</v>
      </c>
      <c r="E25" s="16">
        <f t="shared" si="0"/>
        <v>37.76805251641137</v>
      </c>
    </row>
    <row r="26" spans="1:5" ht="24">
      <c r="A26" s="26" t="s">
        <v>6</v>
      </c>
      <c r="B26" s="3" t="s">
        <v>42</v>
      </c>
      <c r="C26" s="10">
        <f>C27</f>
        <v>1200</v>
      </c>
      <c r="D26" s="10">
        <f>D27</f>
        <v>466</v>
      </c>
      <c r="E26" s="22">
        <f t="shared" si="0"/>
        <v>38.83333333333333</v>
      </c>
    </row>
    <row r="27" spans="1:5" ht="36">
      <c r="A27" s="27" t="s">
        <v>72</v>
      </c>
      <c r="B27" s="8" t="s">
        <v>43</v>
      </c>
      <c r="C27" s="12">
        <v>1200</v>
      </c>
      <c r="D27" s="18">
        <v>466</v>
      </c>
      <c r="E27" s="23">
        <f t="shared" si="0"/>
        <v>38.83333333333333</v>
      </c>
    </row>
    <row r="28" spans="1:5" ht="24">
      <c r="A28" s="26" t="s">
        <v>74</v>
      </c>
      <c r="B28" s="3" t="s">
        <v>73</v>
      </c>
      <c r="C28" s="10">
        <f>C29+C31</f>
        <v>3370</v>
      </c>
      <c r="D28" s="10">
        <f>D29+D31</f>
        <v>1260</v>
      </c>
      <c r="E28" s="23">
        <f t="shared" si="0"/>
        <v>37.388724035608305</v>
      </c>
    </row>
    <row r="29" spans="1:5" ht="41.25" customHeight="1">
      <c r="A29" s="26" t="s">
        <v>172</v>
      </c>
      <c r="B29" s="3" t="s">
        <v>173</v>
      </c>
      <c r="C29" s="10">
        <f>C30</f>
        <v>70</v>
      </c>
      <c r="D29" s="10">
        <f>D30</f>
        <v>0</v>
      </c>
      <c r="E29" s="23">
        <f t="shared" si="0"/>
        <v>0</v>
      </c>
    </row>
    <row r="30" spans="1:5" ht="48" customHeight="1">
      <c r="A30" s="27" t="s">
        <v>174</v>
      </c>
      <c r="B30" s="8" t="s">
        <v>175</v>
      </c>
      <c r="C30" s="15">
        <v>70</v>
      </c>
      <c r="D30" s="18"/>
      <c r="E30" s="23">
        <f t="shared" si="0"/>
        <v>0</v>
      </c>
    </row>
    <row r="31" spans="1:5" ht="75.75" customHeight="1">
      <c r="A31" s="26" t="s">
        <v>75</v>
      </c>
      <c r="B31" s="3" t="s">
        <v>23</v>
      </c>
      <c r="C31" s="15">
        <v>3300</v>
      </c>
      <c r="D31" s="18">
        <v>1260</v>
      </c>
      <c r="E31" s="23">
        <f t="shared" si="0"/>
        <v>38.18181818181819</v>
      </c>
    </row>
    <row r="32" spans="1:5" ht="24">
      <c r="A32" s="26" t="s">
        <v>131</v>
      </c>
      <c r="B32" s="3" t="s">
        <v>132</v>
      </c>
      <c r="C32" s="21">
        <f>C33+C34+C35+C36</f>
        <v>0</v>
      </c>
      <c r="D32" s="21">
        <f>D33+D34+D35+D36</f>
        <v>2</v>
      </c>
      <c r="E32" s="23"/>
    </row>
    <row r="33" spans="1:5" ht="24">
      <c r="A33" s="26" t="s">
        <v>127</v>
      </c>
      <c r="B33" s="3" t="s">
        <v>133</v>
      </c>
      <c r="C33" s="15">
        <v>0</v>
      </c>
      <c r="D33" s="18">
        <v>0</v>
      </c>
      <c r="E33" s="23"/>
    </row>
    <row r="34" spans="1:5" ht="12.75">
      <c r="A34" s="26" t="s">
        <v>128</v>
      </c>
      <c r="B34" s="3" t="s">
        <v>134</v>
      </c>
      <c r="C34" s="15">
        <v>0</v>
      </c>
      <c r="D34" s="18">
        <v>0</v>
      </c>
      <c r="E34" s="23"/>
    </row>
    <row r="35" spans="1:5" ht="12.75">
      <c r="A35" s="26" t="s">
        <v>129</v>
      </c>
      <c r="B35" s="3" t="s">
        <v>135</v>
      </c>
      <c r="C35" s="15">
        <v>0</v>
      </c>
      <c r="D35" s="18">
        <v>2</v>
      </c>
      <c r="E35" s="23"/>
    </row>
    <row r="36" spans="1:5" ht="12.75">
      <c r="A36" s="26" t="s">
        <v>130</v>
      </c>
      <c r="B36" s="3" t="s">
        <v>136</v>
      </c>
      <c r="C36" s="15">
        <v>0</v>
      </c>
      <c r="D36" s="18">
        <v>0</v>
      </c>
      <c r="E36" s="23"/>
    </row>
    <row r="37" spans="1:5" ht="36">
      <c r="A37" s="26" t="s">
        <v>7</v>
      </c>
      <c r="B37" s="3" t="s">
        <v>44</v>
      </c>
      <c r="C37" s="14">
        <f>C38+C43+C45</f>
        <v>23534</v>
      </c>
      <c r="D37" s="14">
        <f>D38+D43+D45</f>
        <v>5126</v>
      </c>
      <c r="E37" s="16">
        <f t="shared" si="0"/>
        <v>21.781252655732132</v>
      </c>
    </row>
    <row r="38" spans="1:5" ht="60">
      <c r="A38" s="26" t="s">
        <v>155</v>
      </c>
      <c r="B38" s="3" t="s">
        <v>24</v>
      </c>
      <c r="C38" s="13">
        <f>C39+C41</f>
        <v>14361</v>
      </c>
      <c r="D38" s="13">
        <f>D39+D41</f>
        <v>3026</v>
      </c>
      <c r="E38" s="16">
        <f t="shared" si="0"/>
        <v>21.070956061555602</v>
      </c>
    </row>
    <row r="39" spans="1:5" ht="48">
      <c r="A39" s="26" t="s">
        <v>104</v>
      </c>
      <c r="B39" s="3" t="s">
        <v>76</v>
      </c>
      <c r="C39" s="10">
        <f>C40</f>
        <v>6528</v>
      </c>
      <c r="D39" s="10">
        <f>D40</f>
        <v>1610</v>
      </c>
      <c r="E39" s="22">
        <f t="shared" si="0"/>
        <v>24.662990196078432</v>
      </c>
    </row>
    <row r="40" spans="1:5" ht="60">
      <c r="A40" s="27" t="s">
        <v>78</v>
      </c>
      <c r="B40" s="8" t="s">
        <v>77</v>
      </c>
      <c r="C40" s="12">
        <v>6528</v>
      </c>
      <c r="D40" s="18">
        <v>1610</v>
      </c>
      <c r="E40" s="23">
        <f t="shared" si="0"/>
        <v>24.662990196078432</v>
      </c>
    </row>
    <row r="41" spans="1:5" ht="60" customHeight="1">
      <c r="A41" s="26" t="s">
        <v>106</v>
      </c>
      <c r="B41" s="3" t="s">
        <v>64</v>
      </c>
      <c r="C41" s="10">
        <f>C42</f>
        <v>7833</v>
      </c>
      <c r="D41" s="10">
        <f>D42</f>
        <v>1416</v>
      </c>
      <c r="E41" s="22">
        <f t="shared" si="0"/>
        <v>18.077364994255074</v>
      </c>
    </row>
    <row r="42" spans="1:5" ht="47.25" customHeight="1">
      <c r="A42" s="27" t="s">
        <v>105</v>
      </c>
      <c r="B42" s="3" t="s">
        <v>57</v>
      </c>
      <c r="C42" s="12">
        <v>7833</v>
      </c>
      <c r="D42" s="18">
        <v>1416</v>
      </c>
      <c r="E42" s="23">
        <f t="shared" si="0"/>
        <v>18.077364994255074</v>
      </c>
    </row>
    <row r="43" spans="1:5" ht="24">
      <c r="A43" s="26" t="s">
        <v>8</v>
      </c>
      <c r="B43" s="3" t="s">
        <v>25</v>
      </c>
      <c r="C43" s="10">
        <f>C44</f>
        <v>8000</v>
      </c>
      <c r="D43" s="10">
        <f>D44</f>
        <v>1840</v>
      </c>
      <c r="E43" s="22">
        <f t="shared" si="0"/>
        <v>23</v>
      </c>
    </row>
    <row r="44" spans="1:5" ht="36">
      <c r="A44" s="27" t="s">
        <v>58</v>
      </c>
      <c r="B44" s="3" t="s">
        <v>59</v>
      </c>
      <c r="C44" s="12">
        <v>8000</v>
      </c>
      <c r="D44" s="18">
        <v>1840</v>
      </c>
      <c r="E44" s="23">
        <f t="shared" si="0"/>
        <v>23</v>
      </c>
    </row>
    <row r="45" spans="1:5" ht="60">
      <c r="A45" s="26" t="s">
        <v>108</v>
      </c>
      <c r="B45" s="3" t="s">
        <v>107</v>
      </c>
      <c r="C45" s="10">
        <f>C46</f>
        <v>1173</v>
      </c>
      <c r="D45" s="10">
        <f>D46</f>
        <v>260</v>
      </c>
      <c r="E45" s="22">
        <f t="shared" si="0"/>
        <v>22.16538789428815</v>
      </c>
    </row>
    <row r="46" spans="1:5" ht="48">
      <c r="A46" s="27" t="s">
        <v>80</v>
      </c>
      <c r="B46" s="3" t="s">
        <v>79</v>
      </c>
      <c r="C46" s="12">
        <v>1173</v>
      </c>
      <c r="D46" s="18">
        <v>260</v>
      </c>
      <c r="E46" s="23">
        <f t="shared" si="0"/>
        <v>22.16538789428815</v>
      </c>
    </row>
    <row r="47" spans="1:5" ht="12.75">
      <c r="A47" s="26" t="s">
        <v>9</v>
      </c>
      <c r="B47" s="3" t="s">
        <v>45</v>
      </c>
      <c r="C47" s="11">
        <f>C48</f>
        <v>3500</v>
      </c>
      <c r="D47" s="11">
        <f>D48</f>
        <v>589</v>
      </c>
      <c r="E47" s="16">
        <f t="shared" si="0"/>
        <v>16.82857142857143</v>
      </c>
    </row>
    <row r="48" spans="1:5" ht="12.75">
      <c r="A48" s="26" t="s">
        <v>10</v>
      </c>
      <c r="B48" s="3" t="s">
        <v>26</v>
      </c>
      <c r="C48" s="10">
        <v>3500</v>
      </c>
      <c r="D48" s="17">
        <v>589</v>
      </c>
      <c r="E48" s="23">
        <f t="shared" si="0"/>
        <v>16.82857142857143</v>
      </c>
    </row>
    <row r="49" spans="1:5" ht="24">
      <c r="A49" s="26" t="s">
        <v>101</v>
      </c>
      <c r="B49" s="3" t="s">
        <v>102</v>
      </c>
      <c r="C49" s="11">
        <f>C50+C52</f>
        <v>58258</v>
      </c>
      <c r="D49" s="11">
        <f>D50+D52</f>
        <v>13916</v>
      </c>
      <c r="E49" s="16">
        <f t="shared" si="0"/>
        <v>23.886848158192866</v>
      </c>
    </row>
    <row r="50" spans="1:5" ht="17.25" customHeight="1">
      <c r="A50" s="26" t="s">
        <v>187</v>
      </c>
      <c r="B50" s="3" t="s">
        <v>188</v>
      </c>
      <c r="C50" s="10">
        <f>C51</f>
        <v>0</v>
      </c>
      <c r="D50" s="10">
        <f>D51</f>
        <v>164</v>
      </c>
      <c r="E50" s="16"/>
    </row>
    <row r="51" spans="1:5" ht="27" customHeight="1">
      <c r="A51" s="27" t="s">
        <v>189</v>
      </c>
      <c r="B51" s="8" t="s">
        <v>190</v>
      </c>
      <c r="C51" s="12">
        <v>0</v>
      </c>
      <c r="D51" s="12">
        <v>164</v>
      </c>
      <c r="E51" s="25"/>
    </row>
    <row r="52" spans="1:5" ht="24.75" customHeight="1">
      <c r="A52" s="26" t="s">
        <v>165</v>
      </c>
      <c r="B52" s="3" t="s">
        <v>166</v>
      </c>
      <c r="C52" s="10">
        <f>C53</f>
        <v>58258</v>
      </c>
      <c r="D52" s="10">
        <f>D53</f>
        <v>13752</v>
      </c>
      <c r="E52" s="22">
        <f t="shared" si="0"/>
        <v>23.60534175563871</v>
      </c>
    </row>
    <row r="53" spans="1:5" ht="36.75" customHeight="1">
      <c r="A53" s="27" t="s">
        <v>167</v>
      </c>
      <c r="B53" s="8" t="s">
        <v>168</v>
      </c>
      <c r="C53" s="10">
        <v>58258</v>
      </c>
      <c r="D53" s="18">
        <v>13752</v>
      </c>
      <c r="E53" s="23">
        <f t="shared" si="0"/>
        <v>23.60534175563871</v>
      </c>
    </row>
    <row r="54" spans="1:5" ht="24">
      <c r="A54" s="26" t="s">
        <v>36</v>
      </c>
      <c r="B54" s="3" t="s">
        <v>27</v>
      </c>
      <c r="C54" s="11">
        <f>C55+C57</f>
        <v>27458</v>
      </c>
      <c r="D54" s="11">
        <f>D55+D57</f>
        <v>6230</v>
      </c>
      <c r="E54" s="16">
        <f t="shared" si="0"/>
        <v>22.689198047927743</v>
      </c>
    </row>
    <row r="55" spans="1:5" ht="60">
      <c r="A55" s="26" t="s">
        <v>81</v>
      </c>
      <c r="B55" s="3" t="s">
        <v>65</v>
      </c>
      <c r="C55" s="10">
        <f>C56</f>
        <v>24158</v>
      </c>
      <c r="D55" s="10">
        <f>D56</f>
        <v>5995</v>
      </c>
      <c r="E55" s="22">
        <f t="shared" si="0"/>
        <v>24.815796009603446</v>
      </c>
    </row>
    <row r="56" spans="1:5" ht="60">
      <c r="A56" s="27" t="s">
        <v>82</v>
      </c>
      <c r="B56" s="8" t="s">
        <v>61</v>
      </c>
      <c r="C56" s="12">
        <v>24158</v>
      </c>
      <c r="D56" s="18">
        <v>5995</v>
      </c>
      <c r="E56" s="23">
        <f t="shared" si="0"/>
        <v>24.815796009603446</v>
      </c>
    </row>
    <row r="57" spans="1:5" ht="24">
      <c r="A57" s="26" t="s">
        <v>137</v>
      </c>
      <c r="B57" s="3" t="s">
        <v>150</v>
      </c>
      <c r="C57" s="24">
        <f>C58</f>
        <v>3300</v>
      </c>
      <c r="D57" s="24">
        <f>D58</f>
        <v>235</v>
      </c>
      <c r="E57" s="22">
        <f t="shared" si="0"/>
        <v>7.121212121212121</v>
      </c>
    </row>
    <row r="58" spans="1:5" ht="24">
      <c r="A58" s="26" t="s">
        <v>176</v>
      </c>
      <c r="B58" s="3" t="s">
        <v>150</v>
      </c>
      <c r="C58" s="24">
        <f>C59</f>
        <v>3300</v>
      </c>
      <c r="D58" s="24">
        <f>D59</f>
        <v>235</v>
      </c>
      <c r="E58" s="22"/>
    </row>
    <row r="59" spans="1:5" ht="36" customHeight="1">
      <c r="A59" s="27" t="s">
        <v>138</v>
      </c>
      <c r="B59" s="8" t="s">
        <v>149</v>
      </c>
      <c r="C59" s="12">
        <v>3300</v>
      </c>
      <c r="D59" s="18">
        <v>235</v>
      </c>
      <c r="E59" s="23">
        <f t="shared" si="0"/>
        <v>7.121212121212121</v>
      </c>
    </row>
    <row r="60" spans="1:5" ht="12.75">
      <c r="A60" s="26" t="s">
        <v>62</v>
      </c>
      <c r="B60" s="3" t="s">
        <v>28</v>
      </c>
      <c r="C60" s="11">
        <f>C61+C64+C71+C65+C68+C69+C70+C66+C67</f>
        <v>4000</v>
      </c>
      <c r="D60" s="11">
        <f>D61+D64+D71+D65+D68+D69+D70+D66+D67</f>
        <v>977</v>
      </c>
      <c r="E60" s="16">
        <f t="shared" si="0"/>
        <v>24.425</v>
      </c>
    </row>
    <row r="61" spans="1:5" ht="24">
      <c r="A61" s="26" t="s">
        <v>11</v>
      </c>
      <c r="B61" s="3" t="s">
        <v>29</v>
      </c>
      <c r="C61" s="10">
        <f>C62+C63</f>
        <v>170</v>
      </c>
      <c r="D61" s="10">
        <f>D62+D63</f>
        <v>10</v>
      </c>
      <c r="E61" s="22">
        <f t="shared" si="0"/>
        <v>5.88235294117647</v>
      </c>
    </row>
    <row r="62" spans="1:5" ht="48">
      <c r="A62" s="27" t="s">
        <v>109</v>
      </c>
      <c r="B62" s="3" t="s">
        <v>46</v>
      </c>
      <c r="C62" s="12">
        <v>60</v>
      </c>
      <c r="D62" s="18">
        <v>5</v>
      </c>
      <c r="E62" s="22">
        <f t="shared" si="0"/>
        <v>8.333333333333332</v>
      </c>
    </row>
    <row r="63" spans="1:5" ht="48">
      <c r="A63" s="27" t="s">
        <v>12</v>
      </c>
      <c r="B63" s="3" t="s">
        <v>30</v>
      </c>
      <c r="C63" s="12">
        <v>110</v>
      </c>
      <c r="D63" s="18">
        <v>5</v>
      </c>
      <c r="E63" s="22">
        <f t="shared" si="0"/>
        <v>4.545454545454546</v>
      </c>
    </row>
    <row r="64" spans="1:5" ht="48">
      <c r="A64" s="26" t="s">
        <v>14</v>
      </c>
      <c r="B64" s="3" t="s">
        <v>47</v>
      </c>
      <c r="C64" s="10">
        <v>150</v>
      </c>
      <c r="D64" s="17">
        <v>-5</v>
      </c>
      <c r="E64" s="22">
        <f t="shared" si="0"/>
        <v>-3.3333333333333335</v>
      </c>
    </row>
    <row r="65" spans="1:5" ht="48">
      <c r="A65" s="26" t="s">
        <v>115</v>
      </c>
      <c r="B65" s="3" t="s">
        <v>120</v>
      </c>
      <c r="C65" s="10">
        <v>40</v>
      </c>
      <c r="D65" s="17">
        <v>4</v>
      </c>
      <c r="E65" s="22">
        <f t="shared" si="0"/>
        <v>10</v>
      </c>
    </row>
    <row r="66" spans="1:5" ht="36">
      <c r="A66" s="26" t="s">
        <v>145</v>
      </c>
      <c r="B66" s="3" t="s">
        <v>144</v>
      </c>
      <c r="C66" s="10">
        <v>20</v>
      </c>
      <c r="D66" s="17">
        <v>0</v>
      </c>
      <c r="E66" s="22">
        <f t="shared" si="0"/>
        <v>0</v>
      </c>
    </row>
    <row r="67" spans="1:5" ht="24">
      <c r="A67" s="26" t="s">
        <v>170</v>
      </c>
      <c r="B67" s="3" t="s">
        <v>169</v>
      </c>
      <c r="C67" s="10"/>
      <c r="D67" s="17"/>
      <c r="E67" s="16"/>
    </row>
    <row r="68" spans="1:5" ht="24">
      <c r="A68" s="26" t="s">
        <v>116</v>
      </c>
      <c r="B68" s="3" t="s">
        <v>119</v>
      </c>
      <c r="C68" s="10">
        <v>35</v>
      </c>
      <c r="D68" s="17">
        <v>2</v>
      </c>
      <c r="E68" s="22">
        <f t="shared" si="0"/>
        <v>5.714285714285714</v>
      </c>
    </row>
    <row r="69" spans="1:5" ht="36">
      <c r="A69" s="26" t="s">
        <v>117</v>
      </c>
      <c r="B69" s="3" t="s">
        <v>121</v>
      </c>
      <c r="C69" s="10">
        <v>85</v>
      </c>
      <c r="D69" s="17">
        <v>9</v>
      </c>
      <c r="E69" s="22">
        <f t="shared" si="0"/>
        <v>10.588235294117647</v>
      </c>
    </row>
    <row r="70" spans="1:5" ht="24">
      <c r="A70" s="26" t="s">
        <v>118</v>
      </c>
      <c r="B70" s="3" t="s">
        <v>122</v>
      </c>
      <c r="C70" s="10">
        <v>1800</v>
      </c>
      <c r="D70" s="17">
        <v>683</v>
      </c>
      <c r="E70" s="22">
        <f t="shared" si="0"/>
        <v>37.94444444444444</v>
      </c>
    </row>
    <row r="71" spans="1:5" ht="24">
      <c r="A71" s="26" t="s">
        <v>17</v>
      </c>
      <c r="B71" s="3" t="s">
        <v>63</v>
      </c>
      <c r="C71" s="10">
        <f>C72</f>
        <v>1700</v>
      </c>
      <c r="D71" s="10">
        <f>D72</f>
        <v>274</v>
      </c>
      <c r="E71" s="22">
        <f t="shared" si="0"/>
        <v>16.11764705882353</v>
      </c>
    </row>
    <row r="72" spans="1:5" ht="27.75" customHeight="1">
      <c r="A72" s="27" t="s">
        <v>83</v>
      </c>
      <c r="B72" s="3" t="s">
        <v>84</v>
      </c>
      <c r="C72" s="12">
        <v>1700</v>
      </c>
      <c r="D72" s="18">
        <v>274</v>
      </c>
      <c r="E72" s="23">
        <f t="shared" si="0"/>
        <v>16.11764705882353</v>
      </c>
    </row>
    <row r="73" spans="1:5" ht="12.75">
      <c r="A73" s="26" t="s">
        <v>123</v>
      </c>
      <c r="B73" s="3" t="s">
        <v>125</v>
      </c>
      <c r="C73" s="19">
        <f>C74+C75</f>
        <v>0</v>
      </c>
      <c r="D73" s="19">
        <f>D74+D75</f>
        <v>2842</v>
      </c>
      <c r="E73" s="16" t="e">
        <f t="shared" si="0"/>
        <v>#DIV/0!</v>
      </c>
    </row>
    <row r="74" spans="1:5" ht="24">
      <c r="A74" s="26" t="s">
        <v>124</v>
      </c>
      <c r="B74" s="3" t="s">
        <v>126</v>
      </c>
      <c r="C74" s="10">
        <v>0</v>
      </c>
      <c r="D74" s="17">
        <v>24</v>
      </c>
      <c r="E74" s="16"/>
    </row>
    <row r="75" spans="1:5" ht="12.75">
      <c r="A75" s="26" t="s">
        <v>147</v>
      </c>
      <c r="B75" s="3" t="s">
        <v>148</v>
      </c>
      <c r="C75" s="10"/>
      <c r="D75" s="17">
        <v>2818</v>
      </c>
      <c r="E75" s="22" t="e">
        <f aca="true" t="shared" si="1" ref="E75:E103">D75/C75*100</f>
        <v>#DIV/0!</v>
      </c>
    </row>
    <row r="76" spans="1:5" ht="24">
      <c r="A76" s="26" t="s">
        <v>140</v>
      </c>
      <c r="B76" s="3" t="s">
        <v>139</v>
      </c>
      <c r="C76" s="11">
        <v>0</v>
      </c>
      <c r="D76" s="19">
        <f>D77</f>
        <v>-289</v>
      </c>
      <c r="E76" s="16"/>
    </row>
    <row r="77" spans="1:5" ht="24">
      <c r="A77" s="26" t="s">
        <v>141</v>
      </c>
      <c r="B77" s="3" t="s">
        <v>142</v>
      </c>
      <c r="C77" s="10">
        <v>0</v>
      </c>
      <c r="D77" s="17">
        <v>-289</v>
      </c>
      <c r="E77" s="16"/>
    </row>
    <row r="78" spans="1:5" ht="12.75">
      <c r="A78" s="26" t="s">
        <v>16</v>
      </c>
      <c r="B78" s="4" t="s">
        <v>48</v>
      </c>
      <c r="C78" s="11">
        <f>C79+C100</f>
        <v>286728</v>
      </c>
      <c r="D78" s="11">
        <f>D79+D100</f>
        <v>56587</v>
      </c>
      <c r="E78" s="16">
        <f t="shared" si="1"/>
        <v>19.735428698976033</v>
      </c>
    </row>
    <row r="79" spans="1:5" ht="24">
      <c r="A79" s="26" t="s">
        <v>85</v>
      </c>
      <c r="B79" s="4" t="s">
        <v>31</v>
      </c>
      <c r="C79" s="10">
        <f>C80+C82+C89+C95</f>
        <v>269728</v>
      </c>
      <c r="D79" s="10">
        <f>D80+D82+D89+D95</f>
        <v>56587</v>
      </c>
      <c r="E79" s="22">
        <f t="shared" si="1"/>
        <v>20.979282833076283</v>
      </c>
    </row>
    <row r="80" spans="1:5" ht="24">
      <c r="A80" s="26" t="s">
        <v>100</v>
      </c>
      <c r="B80" s="4" t="s">
        <v>110</v>
      </c>
      <c r="C80" s="10">
        <f>C81</f>
        <v>12020</v>
      </c>
      <c r="D80" s="10">
        <f>D81</f>
        <v>2404</v>
      </c>
      <c r="E80" s="22">
        <f t="shared" si="1"/>
        <v>20</v>
      </c>
    </row>
    <row r="81" spans="1:5" ht="12.75">
      <c r="A81" s="27" t="s">
        <v>86</v>
      </c>
      <c r="B81" s="9" t="s">
        <v>143</v>
      </c>
      <c r="C81" s="12">
        <v>12020</v>
      </c>
      <c r="D81" s="18">
        <v>2404</v>
      </c>
      <c r="E81" s="23">
        <f t="shared" si="1"/>
        <v>20</v>
      </c>
    </row>
    <row r="82" spans="1:5" ht="24">
      <c r="A82" s="29" t="s">
        <v>87</v>
      </c>
      <c r="B82" s="4" t="s">
        <v>32</v>
      </c>
      <c r="C82" s="10">
        <f>C83+C85+C86+C87+C84+C88</f>
        <v>118230</v>
      </c>
      <c r="D82" s="10">
        <f>D83+D85+D86+D87+D84+D88</f>
        <v>19422</v>
      </c>
      <c r="E82" s="22">
        <f t="shared" si="1"/>
        <v>16.42730271504694</v>
      </c>
    </row>
    <row r="83" spans="1:5" ht="36">
      <c r="A83" s="27" t="s">
        <v>112</v>
      </c>
      <c r="B83" s="9" t="s">
        <v>88</v>
      </c>
      <c r="C83" s="12">
        <v>880</v>
      </c>
      <c r="D83" s="18">
        <v>176</v>
      </c>
      <c r="E83" s="23">
        <f t="shared" si="1"/>
        <v>20</v>
      </c>
    </row>
    <row r="84" spans="1:5" ht="48">
      <c r="A84" s="27" t="s">
        <v>177</v>
      </c>
      <c r="B84" s="9" t="s">
        <v>178</v>
      </c>
      <c r="C84" s="12">
        <v>10000</v>
      </c>
      <c r="D84" s="18"/>
      <c r="E84" s="23">
        <f t="shared" si="1"/>
        <v>0</v>
      </c>
    </row>
    <row r="85" spans="1:5" ht="42" customHeight="1">
      <c r="A85" s="27" t="s">
        <v>89</v>
      </c>
      <c r="B85" s="9" t="s">
        <v>90</v>
      </c>
      <c r="C85" s="12">
        <v>3617</v>
      </c>
      <c r="D85" s="18">
        <v>754</v>
      </c>
      <c r="E85" s="23">
        <f t="shared" si="1"/>
        <v>20.846004976499863</v>
      </c>
    </row>
    <row r="86" spans="1:5" ht="62.25" customHeight="1">
      <c r="A86" s="27" t="s">
        <v>111</v>
      </c>
      <c r="B86" s="9" t="s">
        <v>91</v>
      </c>
      <c r="C86" s="12">
        <v>86156</v>
      </c>
      <c r="D86" s="18">
        <v>15508</v>
      </c>
      <c r="E86" s="23">
        <f t="shared" si="1"/>
        <v>17.999907145178515</v>
      </c>
    </row>
    <row r="87" spans="1:5" ht="37.5" customHeight="1">
      <c r="A87" s="27" t="s">
        <v>179</v>
      </c>
      <c r="B87" s="9" t="s">
        <v>91</v>
      </c>
      <c r="C87" s="12">
        <v>16577</v>
      </c>
      <c r="D87" s="18">
        <v>2984</v>
      </c>
      <c r="E87" s="23">
        <f t="shared" si="1"/>
        <v>18.00084454364481</v>
      </c>
    </row>
    <row r="88" spans="1:5" ht="35.25" customHeight="1">
      <c r="A88" s="27" t="s">
        <v>180</v>
      </c>
      <c r="B88" s="9" t="s">
        <v>91</v>
      </c>
      <c r="C88" s="12">
        <v>1000</v>
      </c>
      <c r="D88" s="18">
        <v>0</v>
      </c>
      <c r="E88" s="23">
        <f t="shared" si="1"/>
        <v>0</v>
      </c>
    </row>
    <row r="89" spans="1:5" ht="27.75" customHeight="1">
      <c r="A89" s="29" t="s">
        <v>181</v>
      </c>
      <c r="B89" s="4" t="s">
        <v>92</v>
      </c>
      <c r="C89" s="10">
        <f>C91+C92+C94+C93+C90</f>
        <v>133885</v>
      </c>
      <c r="D89" s="10">
        <f>D91+D92+D94+D93+D90</f>
        <v>32334</v>
      </c>
      <c r="E89" s="23">
        <f t="shared" si="1"/>
        <v>24.150576987713336</v>
      </c>
    </row>
    <row r="90" spans="1:5" ht="31.5" customHeight="1">
      <c r="A90" s="27" t="s">
        <v>93</v>
      </c>
      <c r="B90" s="9" t="s">
        <v>94</v>
      </c>
      <c r="C90" s="12">
        <v>3840</v>
      </c>
      <c r="D90" s="18">
        <v>645</v>
      </c>
      <c r="E90" s="23">
        <f t="shared" si="1"/>
        <v>16.796875</v>
      </c>
    </row>
    <row r="91" spans="1:5" ht="32.25" customHeight="1">
      <c r="A91" s="27" t="s">
        <v>95</v>
      </c>
      <c r="B91" s="9" t="s">
        <v>96</v>
      </c>
      <c r="C91" s="12">
        <v>19416</v>
      </c>
      <c r="D91" s="10">
        <v>4362</v>
      </c>
      <c r="E91" s="22">
        <f t="shared" si="1"/>
        <v>22.466007416563656</v>
      </c>
    </row>
    <row r="92" spans="1:5" ht="36">
      <c r="A92" s="27" t="s">
        <v>113</v>
      </c>
      <c r="B92" s="9" t="s">
        <v>97</v>
      </c>
      <c r="C92" s="12">
        <v>1887</v>
      </c>
      <c r="D92" s="10">
        <v>369</v>
      </c>
      <c r="E92" s="23">
        <f t="shared" si="1"/>
        <v>19.554848966613672</v>
      </c>
    </row>
    <row r="93" spans="1:5" ht="25.5" customHeight="1">
      <c r="A93" s="27" t="s">
        <v>103</v>
      </c>
      <c r="B93" s="9" t="s">
        <v>97</v>
      </c>
      <c r="C93" s="12">
        <v>2397</v>
      </c>
      <c r="D93" s="17">
        <v>423</v>
      </c>
      <c r="E93" s="23">
        <f t="shared" si="1"/>
        <v>17.647058823529413</v>
      </c>
    </row>
    <row r="94" spans="1:5" ht="60">
      <c r="A94" s="27" t="s">
        <v>99</v>
      </c>
      <c r="B94" s="9" t="s">
        <v>98</v>
      </c>
      <c r="C94" s="12">
        <v>106345</v>
      </c>
      <c r="D94" s="17">
        <v>26535</v>
      </c>
      <c r="E94" s="23">
        <f t="shared" si="1"/>
        <v>24.95180779538295</v>
      </c>
    </row>
    <row r="95" spans="1:5" ht="21.75" customHeight="1">
      <c r="A95" s="26" t="s">
        <v>151</v>
      </c>
      <c r="B95" s="4" t="s">
        <v>152</v>
      </c>
      <c r="C95" s="10">
        <f>C96+C98+C99+C97</f>
        <v>5593</v>
      </c>
      <c r="D95" s="10">
        <f>D96+D98+D99+D97</f>
        <v>2427</v>
      </c>
      <c r="E95" s="23">
        <f t="shared" si="1"/>
        <v>43.39352762381548</v>
      </c>
    </row>
    <row r="96" spans="1:5" ht="32.25" customHeight="1">
      <c r="A96" s="27" t="s">
        <v>182</v>
      </c>
      <c r="B96" s="9" t="s">
        <v>183</v>
      </c>
      <c r="C96" s="12">
        <v>29</v>
      </c>
      <c r="D96" s="17">
        <v>0</v>
      </c>
      <c r="E96" s="23">
        <f t="shared" si="1"/>
        <v>0</v>
      </c>
    </row>
    <row r="97" spans="1:5" ht="63" customHeight="1">
      <c r="A97" s="27" t="s">
        <v>184</v>
      </c>
      <c r="B97" s="9" t="s">
        <v>185</v>
      </c>
      <c r="C97" s="12">
        <v>52</v>
      </c>
      <c r="D97" s="17">
        <v>0</v>
      </c>
      <c r="E97" s="23">
        <f t="shared" si="1"/>
        <v>0</v>
      </c>
    </row>
    <row r="98" spans="1:5" ht="39.75" customHeight="1">
      <c r="A98" s="27" t="s">
        <v>156</v>
      </c>
      <c r="B98" s="9" t="s">
        <v>157</v>
      </c>
      <c r="C98" s="12">
        <v>1099</v>
      </c>
      <c r="D98" s="10">
        <v>0</v>
      </c>
      <c r="E98" s="22">
        <f t="shared" si="1"/>
        <v>0</v>
      </c>
    </row>
    <row r="99" spans="1:5" ht="44.25" customHeight="1">
      <c r="A99" s="27" t="s">
        <v>186</v>
      </c>
      <c r="B99" s="9" t="s">
        <v>157</v>
      </c>
      <c r="C99" s="12">
        <v>4413</v>
      </c>
      <c r="D99" s="18">
        <v>2427</v>
      </c>
      <c r="E99" s="23">
        <f t="shared" si="1"/>
        <v>54.99660095173351</v>
      </c>
    </row>
    <row r="100" spans="1:5" ht="22.5" customHeight="1">
      <c r="A100" s="26" t="s">
        <v>158</v>
      </c>
      <c r="B100" s="4" t="s">
        <v>159</v>
      </c>
      <c r="C100" s="12">
        <f>C101</f>
        <v>17000</v>
      </c>
      <c r="D100" s="12">
        <f>D101</f>
        <v>0</v>
      </c>
      <c r="E100" s="22">
        <f t="shared" si="1"/>
        <v>0</v>
      </c>
    </row>
    <row r="101" spans="1:5" ht="24.75" customHeight="1">
      <c r="A101" s="27" t="s">
        <v>160</v>
      </c>
      <c r="B101" s="9" t="s">
        <v>161</v>
      </c>
      <c r="C101" s="12">
        <f>C102</f>
        <v>17000</v>
      </c>
      <c r="D101" s="12">
        <f>D102</f>
        <v>0</v>
      </c>
      <c r="E101" s="23">
        <f t="shared" si="1"/>
        <v>0</v>
      </c>
    </row>
    <row r="102" spans="1:5" ht="50.25" customHeight="1">
      <c r="A102" s="27" t="s">
        <v>162</v>
      </c>
      <c r="B102" s="9" t="s">
        <v>163</v>
      </c>
      <c r="C102" s="12">
        <v>17000</v>
      </c>
      <c r="D102" s="18">
        <v>0</v>
      </c>
      <c r="E102" s="23">
        <f t="shared" si="1"/>
        <v>0</v>
      </c>
    </row>
    <row r="103" spans="1:5" ht="12.75">
      <c r="A103" s="30" t="s">
        <v>13</v>
      </c>
      <c r="B103" s="31"/>
      <c r="C103" s="11">
        <f>C78+C9</f>
        <v>619866</v>
      </c>
      <c r="D103" s="11">
        <f>D78+D9</f>
        <v>137119</v>
      </c>
      <c r="E103" s="16">
        <f t="shared" si="1"/>
        <v>22.12074867794007</v>
      </c>
    </row>
    <row r="104" spans="1:3" ht="12.75">
      <c r="A104" s="5"/>
      <c r="B104" s="6"/>
      <c r="C104" s="7"/>
    </row>
    <row r="106" spans="1:5" ht="18.75">
      <c r="A106" s="43" t="s">
        <v>164</v>
      </c>
      <c r="B106" s="43"/>
      <c r="C106" s="43"/>
      <c r="D106" s="43"/>
      <c r="E106" s="43"/>
    </row>
  </sheetData>
  <mergeCells count="2">
    <mergeCell ref="A106:E106"/>
    <mergeCell ref="A6:E6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82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Рзянкина</dc:creator>
  <cp:keywords/>
  <dc:description/>
  <cp:lastModifiedBy>Шорохова</cp:lastModifiedBy>
  <cp:lastPrinted>2010-04-21T00:38:14Z</cp:lastPrinted>
  <dcterms:created xsi:type="dcterms:W3CDTF">2004-11-09T05:12:47Z</dcterms:created>
  <dcterms:modified xsi:type="dcterms:W3CDTF">2010-05-12T04:58:38Z</dcterms:modified>
  <cp:category/>
  <cp:version/>
  <cp:contentType/>
  <cp:contentStatus/>
</cp:coreProperties>
</file>