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32" i="4" l="1"/>
  <c r="D15" i="4" l="1"/>
  <c r="C32" i="4"/>
  <c r="D17" i="3" l="1"/>
  <c r="C15" i="4" l="1"/>
  <c r="D20" i="4" l="1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<sst xmlns="http://schemas.openxmlformats.org/spreadsheetml/2006/main" count="164" uniqueCount="98">
  <si>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</si>
  <si>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</si>
  <si>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</si>
  <si>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</si>
  <si>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</si>
  <si>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</si>
  <si>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</si>
  <si>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</si>
  <si>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</si>
  <si>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</si>
  <si>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</si>
  <si>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</si>
  <si>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</si>
  <si>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</si>
  <si>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</si>
  <si>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</si>
  <si>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</si>
  <si>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</si>
  <si>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</si>
  <si>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</si>
  <si>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</si>
  <si>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</si>
  <si>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</si>
  <si>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</si>
  <si>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</si>
  <si>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</si>
  <si>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</si>
  <si>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</si>
  <si>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</si>
  <si>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</si>
  <si>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</si>
  <si>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</si>
  <si>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</si>
  <si>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</si>
  <si>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</si>
  <si>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</si>
  <si>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</si>
  <si>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</si>
  <si>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</si>
  <si>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</si>
  <si>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</si>
  <si>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</si>
  <si>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</si>
  <si>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</si>
  <si>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</si>
  <si>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</si>
  <si>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</si>
  <si>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</si>
  <si>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</si>
  <si>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</si>
  <si>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</si>
  <si>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</si>
  <si>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</si>
  <si>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</si>
  <si>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</si>
  <si>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</si>
  <si>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</si>
  <si>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</si>
  <si>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</si>
  <si>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</si>
  <si>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</si>
  <si>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</si>
  <si>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</si>
  <si>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</si>
  <si>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</si>
  <si>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</si>
  <si>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</si>
  <si>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</si>
  <si>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</si>
  <si>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</si>
  <si>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</si>
  <si>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</si>
  <si>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</si>
  <si>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</si>
  <si>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</si>
  <si>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</si>
  <si>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</si>
  <si>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</si>
  <si>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</si>
  <si>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</si>
  <si>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</si>
  <si>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</si>
  <si>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</si>
  <si>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</si>
  <si>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</si>
  <si>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</si>
  <si>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</si>
  <si>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</si>
  <si>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</si>
  <si>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</si>
  <si>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</si>
  <si>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</si>
  <si>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</si>
  <si>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</si>
  <si>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</si>
  <si>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</si>
  <si>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01.01.2026г. </t>
  </si>
  <si>
    <t>Информация об исполнении муниципальных программ и подпрограмм городского округа г. Саянск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</si>
</sst>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9"/>
  <sheetViews>
    <sheetView showGridLines="0" tabSelected="1" zoomScaleNormal="100" zoomScaleSheetLayoutView="130" workbookViewId="0">
      <selection activeCell="M9" sqref="M9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1476310</v>
      </c>
      <c r="D6" s="4">
        <f>D7+D8+D9+D10</f>
        <v>1475143</v>
      </c>
      <c r="E6" s="4">
        <f>D6/C6*100</f>
        <v>99.92095156166387</v>
      </c>
    </row>
    <row r="7" spans="1:5" ht="15" outlineLevel="1" x14ac:dyDescent="0.25">
      <c r="A7" s="5" t="s">
        <v>5</v>
      </c>
      <c r="B7" s="6" t="s">
        <v>71</v>
      </c>
      <c r="C7" s="2">
        <v>610837</v>
      </c>
      <c r="D7" s="2">
        <v>610097</v>
      </c>
      <c r="E7" s="2">
        <f>D7/C7*100</f>
        <v>99.878854751758652</v>
      </c>
    </row>
    <row r="8" spans="1:5" ht="15" outlineLevel="1" x14ac:dyDescent="0.25">
      <c r="A8" s="5" t="s">
        <v>6</v>
      </c>
      <c r="B8" s="6" t="s">
        <v>72</v>
      </c>
      <c r="C8" s="2">
        <v>797517</v>
      </c>
      <c r="D8" s="2">
        <v>797106</v>
      </c>
      <c r="E8" s="2">
        <f>D8/C8*100</f>
        <v>99.948465048393956</v>
      </c>
    </row>
    <row r="9" spans="1:5" ht="30" outlineLevel="1" x14ac:dyDescent="0.25">
      <c r="A9" s="5" t="s">
        <v>7</v>
      </c>
      <c r="B9" s="6" t="s">
        <v>73</v>
      </c>
      <c r="C9" s="2">
        <v>37912</v>
      </c>
      <c r="D9" s="2">
        <v>37912</v>
      </c>
      <c r="E9" s="2">
        <f t="shared" ref="E9:E10" si="0">D9/C9*100</f>
        <v>100</v>
      </c>
    </row>
    <row r="10" spans="1:5" ht="30" outlineLevel="1" x14ac:dyDescent="0.25">
      <c r="A10" s="5" t="s">
        <v>15</v>
      </c>
      <c r="B10" s="6" t="s">
        <v>74</v>
      </c>
      <c r="C10" s="2">
        <v>30044</v>
      </c>
      <c r="D10" s="2">
        <v>30028</v>
      </c>
      <c r="E10" s="2">
        <f t="shared" si="0"/>
        <v>99.94674477433098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146590</v>
      </c>
      <c r="D11" s="4">
        <f>D12+D13+D14</f>
        <v>137781</v>
      </c>
      <c r="E11" s="4">
        <f>D11/C11*100</f>
        <v>93.99072242308479</v>
      </c>
    </row>
    <row r="12" spans="1:5" ht="15" outlineLevel="1" x14ac:dyDescent="0.25">
      <c r="A12" s="5" t="s">
        <v>9</v>
      </c>
      <c r="B12" s="6" t="s">
        <v>59</v>
      </c>
      <c r="C12" s="2">
        <v>128455</v>
      </c>
      <c r="D12" s="2">
        <v>127692</v>
      </c>
      <c r="E12" s="2">
        <f>D12/C12*100</f>
        <v>99.406017671558132</v>
      </c>
    </row>
    <row r="13" spans="1:5" ht="15" outlineLevel="1" x14ac:dyDescent="0.25">
      <c r="A13" s="5" t="s">
        <v>10</v>
      </c>
      <c r="B13" s="6" t="s">
        <v>60</v>
      </c>
      <c r="C13" s="2">
        <v>13659</v>
      </c>
      <c r="D13" s="2">
        <v>5613</v>
      </c>
      <c r="E13" s="2">
        <f t="shared" ref="E13:E16" si="1">D13/C13*100</f>
        <v>41.093784318032064</v>
      </c>
    </row>
    <row r="14" spans="1:5" ht="30" outlineLevel="1" x14ac:dyDescent="0.25">
      <c r="A14" s="5" t="s">
        <v>11</v>
      </c>
      <c r="B14" s="6" t="s">
        <v>61</v>
      </c>
      <c r="C14" s="2">
        <v>4476</v>
      </c>
      <c r="D14" s="2">
        <v>4476</v>
      </c>
      <c r="E14" s="2">
        <f t="shared" si="1"/>
        <v>100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11116</v>
      </c>
      <c r="D15" s="4">
        <f>D16</f>
        <v>11116</v>
      </c>
      <c r="E15" s="4">
        <f>D15/C15*100</f>
        <v>100</v>
      </c>
    </row>
    <row r="16" spans="1:5" ht="30" outlineLevel="1" x14ac:dyDescent="0.25">
      <c r="A16" s="5" t="s">
        <v>13</v>
      </c>
      <c r="B16" s="6" t="s">
        <v>16</v>
      </c>
      <c r="C16" s="2">
        <v>11116</v>
      </c>
      <c r="D16" s="2">
        <v>11116</v>
      </c>
      <c r="E16" s="2">
        <f t="shared" si="1"/>
        <v>100</v>
      </c>
    </row>
    <row r="17" spans="1:5" ht="28.5" outlineLevel="1" x14ac:dyDescent="0.25">
      <c r="A17" s="11" t="s">
        <v>14</v>
      </c>
      <c r="B17" s="12" t="s">
        <v>77</v>
      </c>
      <c r="C17" s="4">
        <v>29837</v>
      </c>
      <c r="D17" s="4">
        <v>29282</v>
      </c>
      <c r="E17" s="4">
        <f>D17/C17*100</f>
        <v>98.13989342092033</v>
      </c>
    </row>
    <row r="18" spans="1:5" s="13" customFormat="1" ht="28.5" x14ac:dyDescent="0.2">
      <c r="A18" s="11" t="s">
        <v>17</v>
      </c>
      <c r="B18" s="12" t="s">
        <v>78</v>
      </c>
      <c r="C18" s="4">
        <v>124467</v>
      </c>
      <c r="D18" s="4">
        <v>124161</v>
      </c>
      <c r="E18" s="4">
        <f>D18/C18*100</f>
        <v>99.754151702861009</v>
      </c>
    </row>
    <row r="19" spans="1:5" ht="28.9" customHeight="1" outlineLevel="1" x14ac:dyDescent="0.25">
      <c r="A19" s="11" t="s">
        <v>18</v>
      </c>
      <c r="B19" s="12" t="s">
        <v>79</v>
      </c>
      <c r="C19" s="4">
        <v>3890</v>
      </c>
      <c r="D19" s="4">
        <v>3890</v>
      </c>
      <c r="E19" s="4">
        <f>D19/C19*100</f>
        <v>100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2529</v>
      </c>
      <c r="D20" s="4">
        <f>D21+D22+D23</f>
        <v>2529</v>
      </c>
      <c r="E20" s="4">
        <f>D20/C20*100</f>
        <v>100</v>
      </c>
    </row>
    <row r="21" spans="1:5" ht="45" hidden="1" outlineLevel="1" x14ac:dyDescent="0.25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2529</v>
      </c>
      <c r="D23" s="2">
        <v>2529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30</v>
      </c>
      <c r="E25" s="4">
        <f>D25/C25*100</f>
        <v>100</v>
      </c>
    </row>
    <row r="26" spans="1:5" s="13" customFormat="1" ht="28.5" x14ac:dyDescent="0.2">
      <c r="A26" s="11" t="s">
        <v>22</v>
      </c>
      <c r="B26" s="12" t="s">
        <v>84</v>
      </c>
      <c r="C26" s="4">
        <v>68293</v>
      </c>
      <c r="D26" s="4">
        <v>68139</v>
      </c>
      <c r="E26" s="4">
        <f>D26/C26*100</f>
        <v>99.774501046959429</v>
      </c>
    </row>
    <row r="27" spans="1:5" s="13" customFormat="1" ht="57" x14ac:dyDescent="0.2">
      <c r="A27" s="23" t="s">
        <v>64</v>
      </c>
      <c r="B27" s="12" t="s">
        <v>85</v>
      </c>
      <c r="C27" s="25">
        <v>8960</v>
      </c>
      <c r="D27" s="25">
        <v>8960</v>
      </c>
      <c r="E27" s="4">
        <f>D27/C27*100</f>
        <v>100</v>
      </c>
    </row>
    <row r="28" spans="1:5" ht="42.75" outlineLevel="1" x14ac:dyDescent="0.25">
      <c r="A28" s="23" t="s">
        <v>41</v>
      </c>
      <c r="B28" s="24" t="s">
        <v>86</v>
      </c>
      <c r="C28" s="25">
        <v>60712</v>
      </c>
      <c r="D28" s="25">
        <v>60700</v>
      </c>
      <c r="E28" s="4">
        <f>D28/C28*100</f>
        <v>99.980234550006585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198831</v>
      </c>
      <c r="D32" s="4">
        <f>D33+D34+D35</f>
        <v>153713</v>
      </c>
      <c r="E32" s="4">
        <f>D32/C32*100</f>
        <v>77.308367407496817</v>
      </c>
    </row>
    <row r="33" spans="1:5" ht="45" outlineLevel="1" x14ac:dyDescent="0.25">
      <c r="A33" s="5" t="s">
        <v>48</v>
      </c>
      <c r="B33" s="6" t="s">
        <v>23</v>
      </c>
      <c r="C33" s="2">
        <v>144098</v>
      </c>
      <c r="D33" s="2">
        <v>100422</v>
      </c>
      <c r="E33" s="2">
        <f t="shared" si="3"/>
        <v>69.690072034309978</v>
      </c>
    </row>
    <row r="34" spans="1:5" ht="30" outlineLevel="1" x14ac:dyDescent="0.25">
      <c r="A34" s="5" t="s">
        <v>49</v>
      </c>
      <c r="B34" s="6" t="s">
        <v>69</v>
      </c>
      <c r="C34" s="2">
        <v>3708</v>
      </c>
      <c r="D34" s="2">
        <v>2271</v>
      </c>
      <c r="E34" s="2">
        <f t="shared" si="3"/>
        <v>61.245954692556637</v>
      </c>
    </row>
    <row r="35" spans="1:5" ht="30" outlineLevel="1" x14ac:dyDescent="0.25">
      <c r="A35" s="5" t="s">
        <v>50</v>
      </c>
      <c r="B35" s="6" t="s">
        <v>24</v>
      </c>
      <c r="C35" s="2">
        <v>51025</v>
      </c>
      <c r="D35" s="2">
        <v>51020</v>
      </c>
      <c r="E35" s="2">
        <f t="shared" si="3"/>
        <v>99.990200881920629</v>
      </c>
    </row>
    <row r="36" spans="1:5" ht="42.75" outlineLevel="1" x14ac:dyDescent="0.25">
      <c r="A36" s="11" t="s">
        <v>51</v>
      </c>
      <c r="B36" s="12" t="s">
        <v>57</v>
      </c>
      <c r="C36" s="4">
        <v>336955</v>
      </c>
      <c r="D36" s="4">
        <v>283209</v>
      </c>
      <c r="E36" s="4">
        <f t="shared" si="3"/>
        <v>84.049502159042007</v>
      </c>
    </row>
    <row r="37" spans="1:5" ht="42.75" outlineLevel="1" x14ac:dyDescent="0.25">
      <c r="A37" s="11" t="s">
        <v>52</v>
      </c>
      <c r="B37" s="12" t="s">
        <v>58</v>
      </c>
      <c r="C37" s="4">
        <v>156328</v>
      </c>
      <c r="D37" s="4">
        <v>156278</v>
      </c>
      <c r="E37" s="4">
        <f t="shared" si="3"/>
        <v>99.968015966429562</v>
      </c>
    </row>
    <row r="38" spans="1:5" ht="28.5" outlineLevel="1" x14ac:dyDescent="0.25">
      <c r="A38" s="11" t="s">
        <v>65</v>
      </c>
      <c r="B38" s="12" t="s">
        <v>88</v>
      </c>
      <c r="C38" s="4">
        <v>1281</v>
      </c>
      <c r="D38" s="4">
        <v>1281</v>
      </c>
      <c r="E38" s="4">
        <f t="shared" si="3"/>
        <v>100</v>
      </c>
    </row>
    <row r="39" spans="1:5" ht="28.5" outlineLevel="1" x14ac:dyDescent="0.25">
      <c r="A39" s="11" t="s">
        <v>66</v>
      </c>
      <c r="B39" s="12" t="s">
        <v>89</v>
      </c>
      <c r="C39" s="4">
        <v>6662</v>
      </c>
      <c r="D39" s="4">
        <v>6526</v>
      </c>
      <c r="E39" s="4">
        <f t="shared" si="3"/>
        <v>97.958570999699788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2632791</v>
      </c>
      <c r="D40" s="4">
        <f>D6+D11+D15+D17+D18+D19+D20+D25+D26+D28+D32+D36+D37+D24+D27+D38+D39</f>
        <v>2522738</v>
      </c>
      <c r="E40" s="4">
        <f>D40/C40*100</f>
        <v>95.81991126526944</v>
      </c>
    </row>
    <row r="41" spans="1:5" ht="15" outlineLevel="1" x14ac:dyDescent="0.25">
      <c r="A41" s="5"/>
      <c r="B41" s="6" t="s">
        <v>27</v>
      </c>
      <c r="C41" s="2">
        <v>749682</v>
      </c>
      <c r="D41" s="2">
        <v>733951</v>
      </c>
      <c r="E41" s="2">
        <f>D41/C41*100</f>
        <v>97.901643630232542</v>
      </c>
    </row>
    <row r="42" spans="1:5" ht="42" customHeight="1" outlineLevel="1" x14ac:dyDescent="0.25">
      <c r="A42" s="20"/>
      <c r="B42" s="20"/>
      <c r="C42" s="27"/>
      <c r="D42" s="27"/>
      <c r="E42" s="27"/>
    </row>
    <row r="79" spans="1:1" ht="12.75" customHeight="1" x14ac:dyDescent="0.25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zoomScaleSheetLayoutView="70" workbookViewId="0">
      <selection activeCell="D73" sqref="D73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1476310</v>
      </c>
      <c r="D6" s="3">
        <f>D7</f>
        <v>1475143</v>
      </c>
      <c r="E6" s="3">
        <f>D6/C6*100</f>
        <v>99.92095156166387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1476310</v>
      </c>
      <c r="D7" s="4">
        <f>SUM(D8:D11)</f>
        <v>1475143</v>
      </c>
      <c r="E7" s="4">
        <f>D7/C7*100</f>
        <v>99.92095156166387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610837</v>
      </c>
      <c r="D8" s="2">
        <f>'Бюджет (2)'!D7</f>
        <v>610097</v>
      </c>
      <c r="E8" s="2">
        <f>D8/C8*100</f>
        <v>99.878854751758652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797517</v>
      </c>
      <c r="D9" s="2">
        <f>'Бюджет (2)'!D8</f>
        <v>797106</v>
      </c>
      <c r="E9" s="2">
        <f t="shared" ref="E9:E11" si="0">D9/C9*100</f>
        <v>99.948465048393956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37912</v>
      </c>
      <c r="D10" s="2">
        <f>'Бюджет (2)'!D9</f>
        <v>37912</v>
      </c>
      <c r="E10" s="2">
        <f t="shared" si="0"/>
        <v>100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30044</v>
      </c>
      <c r="D11" s="2">
        <f>'Бюджет (2)'!D10</f>
        <v>30028</v>
      </c>
      <c r="E11" s="2">
        <f t="shared" si="0"/>
        <v>99.94674477433098</v>
      </c>
    </row>
    <row r="12" spans="1:6" ht="30" outlineLevel="1" x14ac:dyDescent="0.25">
      <c r="A12" s="5"/>
      <c r="B12" s="10" t="s">
        <v>29</v>
      </c>
      <c r="C12" s="3">
        <f>C13</f>
        <v>146590</v>
      </c>
      <c r="D12" s="3">
        <f>D13</f>
        <v>137781</v>
      </c>
      <c r="E12" s="3">
        <f>D12/C12*100</f>
        <v>93.99072242308479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146590</v>
      </c>
      <c r="D13" s="4">
        <f>SUM(D14:D16)</f>
        <v>137781</v>
      </c>
      <c r="E13" s="4">
        <f>D13/C13*100</f>
        <v>93.99072242308479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128455</v>
      </c>
      <c r="D14" s="2">
        <f>'Бюджет (2)'!D12</f>
        <v>127692</v>
      </c>
      <c r="E14" s="2">
        <f t="shared" ref="E14:E18" si="1">D14/C14*100</f>
        <v>99.406017671558132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13659</v>
      </c>
      <c r="D15" s="2">
        <f>'Бюджет (2)'!D13</f>
        <v>5613</v>
      </c>
      <c r="E15" s="2">
        <f t="shared" si="1"/>
        <v>41.093784318032064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4476</v>
      </c>
      <c r="D16" s="2">
        <f>'Бюджет (2)'!D14</f>
        <v>4476</v>
      </c>
      <c r="E16" s="2">
        <f t="shared" si="1"/>
        <v>100</v>
      </c>
    </row>
    <row r="17" spans="1:5" ht="30" outlineLevel="1" x14ac:dyDescent="0.25">
      <c r="A17" s="5"/>
      <c r="B17" s="10" t="s">
        <v>28</v>
      </c>
      <c r="C17" s="2">
        <f>C21</f>
        <v>10252</v>
      </c>
      <c r="D17" s="2">
        <f>D21</f>
        <v>10252</v>
      </c>
      <c r="E17" s="2">
        <f t="shared" si="1"/>
        <v>100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377221</v>
      </c>
      <c r="D18" s="2">
        <f>D22+D24+D25+D26+D27+D31+D32+D35+D48+D49+D41</f>
        <v>331106</v>
      </c>
      <c r="E18" s="2">
        <f t="shared" si="1"/>
        <v>87.775070847063134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11116</v>
      </c>
      <c r="D19" s="4">
        <f>D20</f>
        <v>11116</v>
      </c>
      <c r="E19" s="14">
        <f t="shared" ref="E19:E25" si="2">D19/C19*100</f>
        <v>100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11116</v>
      </c>
      <c r="D20" s="29">
        <f>D21+D22+D23</f>
        <v>11116</v>
      </c>
      <c r="E20" s="2">
        <f t="shared" si="2"/>
        <v>100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10252</v>
      </c>
      <c r="D21" s="29">
        <v>10252</v>
      </c>
      <c r="E21" s="2">
        <f t="shared" si="2"/>
        <v>100</v>
      </c>
    </row>
    <row r="22" spans="1:5" ht="31.9" customHeight="1" outlineLevel="1" x14ac:dyDescent="0.25">
      <c r="A22" s="5" t="s">
        <v>35</v>
      </c>
      <c r="B22" s="6" t="s">
        <v>37</v>
      </c>
      <c r="C22" s="29">
        <v>734</v>
      </c>
      <c r="D22" s="29">
        <v>734</v>
      </c>
      <c r="E22" s="2">
        <f t="shared" si="2"/>
        <v>100</v>
      </c>
    </row>
    <row r="23" spans="1:5" ht="31.9" customHeight="1" outlineLevel="1" x14ac:dyDescent="0.25">
      <c r="A23" s="5" t="s">
        <v>43</v>
      </c>
      <c r="B23" s="6" t="s">
        <v>44</v>
      </c>
      <c r="C23" s="29">
        <v>130</v>
      </c>
      <c r="D23" s="29">
        <v>130</v>
      </c>
      <c r="E23" s="2">
        <f t="shared" si="2"/>
        <v>100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29837</v>
      </c>
      <c r="D24" s="4">
        <f>'Бюджет (2)'!D17</f>
        <v>29282</v>
      </c>
      <c r="E24" s="4">
        <f t="shared" si="2"/>
        <v>98.13989342092033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124467</v>
      </c>
      <c r="D25" s="4">
        <f>'Бюджет (2)'!D18</f>
        <v>124161</v>
      </c>
      <c r="E25" s="4">
        <f t="shared" si="2"/>
        <v>99.754151702861009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3890</v>
      </c>
      <c r="D26" s="4">
        <f>'Бюджет (2)'!D19</f>
        <v>3890</v>
      </c>
      <c r="E26" s="4">
        <f t="shared" ref="E26:E31" si="3">D26/C26*100</f>
        <v>100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2529</v>
      </c>
      <c r="D27" s="4">
        <f>D28+D30+D29</f>
        <v>2529</v>
      </c>
      <c r="E27" s="4">
        <f t="shared" si="3"/>
        <v>100</v>
      </c>
    </row>
    <row r="28" spans="1:5" ht="45" hidden="1" outlineLevel="1" x14ac:dyDescent="0.25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2529</v>
      </c>
      <c r="D30" s="2">
        <f>'Бюджет (2)'!D23</f>
        <v>2529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30</v>
      </c>
      <c r="E32" s="4">
        <f t="shared" ref="E32:E50" si="4">D32/C32*100</f>
        <v>100</v>
      </c>
    </row>
    <row r="33" spans="1:5" ht="30" outlineLevel="1" x14ac:dyDescent="0.25">
      <c r="A33" s="11"/>
      <c r="B33" s="10" t="s">
        <v>30</v>
      </c>
      <c r="C33" s="3">
        <f>C34</f>
        <v>68293</v>
      </c>
      <c r="D33" s="3">
        <f>D34</f>
        <v>68139</v>
      </c>
      <c r="E33" s="3">
        <f t="shared" si="4"/>
        <v>99.774501046959429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68293</v>
      </c>
      <c r="D34" s="4">
        <f>'Бюджет (2)'!D26</f>
        <v>68139</v>
      </c>
      <c r="E34" s="4">
        <f t="shared" si="4"/>
        <v>99.774501046959429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8960</v>
      </c>
      <c r="D35" s="4">
        <f>'Бюджет (2)'!D27</f>
        <v>8960</v>
      </c>
      <c r="E35" s="4">
        <f t="shared" si="4"/>
        <v>100</v>
      </c>
    </row>
    <row r="36" spans="1:5" ht="30" outlineLevel="1" x14ac:dyDescent="0.25">
      <c r="A36" s="23"/>
      <c r="B36" s="10" t="s">
        <v>31</v>
      </c>
      <c r="C36" s="3">
        <f>C37</f>
        <v>60712</v>
      </c>
      <c r="D36" s="3">
        <f>D37</f>
        <v>60700</v>
      </c>
      <c r="E36" s="3">
        <f t="shared" si="4"/>
        <v>99.980234550006585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60712</v>
      </c>
      <c r="D37" s="4">
        <f>'Бюджет (2)'!D28</f>
        <v>60700</v>
      </c>
      <c r="E37" s="4">
        <f t="shared" si="4"/>
        <v>99.980234550006585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198831</v>
      </c>
      <c r="D41" s="4">
        <f>D42+D43+D44</f>
        <v>153713</v>
      </c>
      <c r="E41" s="4">
        <f t="shared" si="4"/>
        <v>77.308367407496817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144098</v>
      </c>
      <c r="D42" s="2">
        <f>'Бюджет (2)'!D33</f>
        <v>100422</v>
      </c>
      <c r="E42" s="2">
        <f t="shared" si="4"/>
        <v>69.690072034309978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3708</v>
      </c>
      <c r="D43" s="2">
        <f>'Бюджет (2)'!D34</f>
        <v>2271</v>
      </c>
      <c r="E43" s="2">
        <f t="shared" si="4"/>
        <v>61.245954692556637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51025</v>
      </c>
      <c r="D44" s="2">
        <f>'Бюджет (2)'!D35</f>
        <v>51020</v>
      </c>
      <c r="E44" s="2">
        <f t="shared" si="4"/>
        <v>99.990200881920629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336955</v>
      </c>
      <c r="D45" s="4">
        <f>D46</f>
        <v>283209</v>
      </c>
      <c r="E45" s="4">
        <f t="shared" si="4"/>
        <v>84.049502159042007</v>
      </c>
    </row>
    <row r="46" spans="1:5" ht="30" outlineLevel="1" x14ac:dyDescent="0.25">
      <c r="A46" s="11"/>
      <c r="B46" s="10" t="s">
        <v>31</v>
      </c>
      <c r="C46" s="2">
        <f>'Бюджет (2)'!C36</f>
        <v>336955</v>
      </c>
      <c r="D46" s="2">
        <f>'Бюджет (2)'!D36</f>
        <v>283209</v>
      </c>
      <c r="E46" s="2">
        <f t="shared" si="4"/>
        <v>84.049502159042007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156328</v>
      </c>
      <c r="D47" s="4">
        <f>'Бюджет (2)'!D37</f>
        <v>156278</v>
      </c>
      <c r="E47" s="4">
        <f t="shared" si="4"/>
        <v>99.968015966429562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1281</v>
      </c>
      <c r="D48" s="4">
        <f>'Бюджет (2)'!D38</f>
        <v>1281</v>
      </c>
      <c r="E48" s="4">
        <f t="shared" si="4"/>
        <v>100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6662</v>
      </c>
      <c r="D49" s="4">
        <f>'Бюджет (2)'!D39</f>
        <v>6526</v>
      </c>
      <c r="E49" s="4">
        <f t="shared" si="4"/>
        <v>97.958570999699788</v>
      </c>
    </row>
    <row r="50" spans="1:5" ht="15" outlineLevel="1" x14ac:dyDescent="0.25">
      <c r="A50" s="5"/>
      <c r="B50" s="12" t="s">
        <v>26</v>
      </c>
      <c r="C50" s="4">
        <f>C6+C12+C33+C45+C23+C47+C18+C17+C36</f>
        <v>2632791</v>
      </c>
      <c r="D50" s="4">
        <f>D6+D12+D33+D45+D23+D47+D18+D17+D36</f>
        <v>2522738</v>
      </c>
      <c r="E50" s="4">
        <f t="shared" si="4"/>
        <v>95.81991126526944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2" spans="1:1" ht="12.75" customHeight="1" x14ac:dyDescent="0.25">
      <c r="A82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2025-12-01T05:55:22Z</cp:lastPrinted>
  <dcterms:created xsi:type="dcterms:W3CDTF">2002-03-11T10:22:12Z</dcterms:created>
  <dcterms:modified xsi:type="dcterms:W3CDTF">2026-01-14T02:03:24Z</dcterms:modified>
</cp:coreProperties>
</file>