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930" yWindow="255" windowWidth="15450" windowHeight="10320"/>
  </bookViews>
  <sheets>
    <sheet name="Бюджет (2)" sheetId="4" r:id="rId1"/>
    <sheet name="грбс" sheetId="3" r:id="rId2"/>
  </sheets>
  <definedNames>
    <definedName name="APPT" localSheetId="0">'Бюджет (2)'!#REF!</definedName>
    <definedName name="APPT" localSheetId="1">грбс!#REF!</definedName>
    <definedName name="FIO" localSheetId="0">'Бюджет (2)'!#REF!</definedName>
    <definedName name="FIO" localSheetId="1">грбс!#REF!</definedName>
    <definedName name="SIGN" localSheetId="0">'Бюджет (2)'!$B$14:$E$14</definedName>
    <definedName name="SIGN" localSheetId="1">грбс!$B$16:$F$16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(2)'!$A$1:$E$43</definedName>
    <definedName name="_xlnm.Print_Area" localSheetId="1">грбс!$A$1:$E$54</definedName>
  </definedNames>
  <calcPr calcId="145621"/>
</workbook>
</file>

<file path=xl/calcChain.xml><?xml version="1.0" encoding="utf-8"?>
<calcChain xmlns="http://schemas.openxmlformats.org/spreadsheetml/2006/main">
  <c r="D50" i="3" l="1"/>
  <c r="E50" i="3" s="1"/>
  <c r="C50" i="3"/>
  <c r="E40" i="4"/>
  <c r="D15" i="4" l="1"/>
  <c r="C15" i="4"/>
  <c r="D20" i="4" l="1"/>
  <c r="C32" i="4"/>
  <c r="D32" i="4"/>
  <c r="D25" i="3"/>
  <c r="C25" i="3"/>
  <c r="D17" i="3"/>
  <c r="C17" i="3"/>
  <c r="E17" i="3" l="1"/>
  <c r="D49" i="3"/>
  <c r="C49" i="3"/>
  <c r="E39" i="4"/>
  <c r="D48" i="3"/>
  <c r="C48" i="3"/>
  <c r="E38" i="4"/>
  <c r="D37" i="3"/>
  <c r="D36" i="3" s="1"/>
  <c r="C37" i="3"/>
  <c r="C36" i="3" s="1"/>
  <c r="D35" i="3"/>
  <c r="C35" i="3"/>
  <c r="E27" i="4"/>
  <c r="D31" i="3"/>
  <c r="C31" i="3"/>
  <c r="E24" i="4"/>
  <c r="D11" i="4"/>
  <c r="C11" i="4"/>
  <c r="D43" i="3"/>
  <c r="D44" i="3"/>
  <c r="C43" i="3"/>
  <c r="C44" i="3"/>
  <c r="D42" i="3"/>
  <c r="C42" i="3"/>
  <c r="E8" i="4"/>
  <c r="C47" i="3"/>
  <c r="D47" i="3"/>
  <c r="C8" i="3"/>
  <c r="D8" i="3"/>
  <c r="C9" i="3"/>
  <c r="D9" i="3"/>
  <c r="D10" i="3"/>
  <c r="D11" i="3"/>
  <c r="C11" i="3"/>
  <c r="E37" i="4"/>
  <c r="D30" i="3"/>
  <c r="D29" i="3"/>
  <c r="D20" i="3"/>
  <c r="C20" i="3"/>
  <c r="E23" i="3"/>
  <c r="C30" i="3"/>
  <c r="C29" i="3"/>
  <c r="E35" i="3" l="1"/>
  <c r="E49" i="3"/>
  <c r="E36" i="3"/>
  <c r="E48" i="3"/>
  <c r="E31" i="3"/>
  <c r="E43" i="3"/>
  <c r="C41" i="3"/>
  <c r="E44" i="3"/>
  <c r="E42" i="3"/>
  <c r="D41" i="3"/>
  <c r="E47" i="3"/>
  <c r="E29" i="3"/>
  <c r="E23" i="4"/>
  <c r="C20" i="4"/>
  <c r="E41" i="3" l="1"/>
  <c r="D46" i="3"/>
  <c r="D45" i="3" s="1"/>
  <c r="C46" i="3"/>
  <c r="E36" i="4"/>
  <c r="D39" i="3"/>
  <c r="C39" i="3"/>
  <c r="D38" i="3"/>
  <c r="C38" i="3"/>
  <c r="E29" i="4"/>
  <c r="E30" i="4"/>
  <c r="E22" i="4"/>
  <c r="E20" i="4" l="1"/>
  <c r="E46" i="3"/>
  <c r="C45" i="3"/>
  <c r="E45" i="3" s="1"/>
  <c r="E30" i="3"/>
  <c r="E38" i="3"/>
  <c r="E39" i="3"/>
  <c r="D6" i="4"/>
  <c r="D41" i="4" s="1"/>
  <c r="C6" i="4"/>
  <c r="C41" i="4" s="1"/>
  <c r="E22" i="3"/>
  <c r="E21" i="3"/>
  <c r="C19" i="3"/>
  <c r="D40" i="3"/>
  <c r="C40" i="3"/>
  <c r="D34" i="3"/>
  <c r="D33" i="3" s="1"/>
  <c r="C34" i="3"/>
  <c r="C33" i="3" s="1"/>
  <c r="D32" i="3"/>
  <c r="C32" i="3"/>
  <c r="D28" i="3"/>
  <c r="D27" i="3" s="1"/>
  <c r="C28" i="3"/>
  <c r="C27" i="3" s="1"/>
  <c r="D26" i="3"/>
  <c r="C26" i="3"/>
  <c r="D24" i="3"/>
  <c r="C24" i="3"/>
  <c r="D15" i="3"/>
  <c r="D16" i="3"/>
  <c r="D14" i="3"/>
  <c r="C15" i="3"/>
  <c r="C16" i="3"/>
  <c r="C14" i="3"/>
  <c r="C10" i="3"/>
  <c r="E42" i="4"/>
  <c r="E35" i="4"/>
  <c r="E34" i="4"/>
  <c r="E33" i="4"/>
  <c r="E31" i="4"/>
  <c r="E28" i="4"/>
  <c r="E26" i="4"/>
  <c r="E25" i="4"/>
  <c r="E21" i="4"/>
  <c r="E19" i="4"/>
  <c r="E17" i="4"/>
  <c r="E16" i="4"/>
  <c r="E13" i="4"/>
  <c r="E14" i="4"/>
  <c r="E12" i="4"/>
  <c r="E9" i="4"/>
  <c r="E10" i="4"/>
  <c r="E7" i="4"/>
  <c r="D18" i="3" l="1"/>
  <c r="C13" i="3"/>
  <c r="C12" i="3" s="1"/>
  <c r="D13" i="3"/>
  <c r="E6" i="4"/>
  <c r="E11" i="4"/>
  <c r="E18" i="4"/>
  <c r="E20" i="3"/>
  <c r="E32" i="4"/>
  <c r="E15" i="4"/>
  <c r="E14" i="3"/>
  <c r="E8" i="3"/>
  <c r="E10" i="3"/>
  <c r="E11" i="3"/>
  <c r="E9" i="3"/>
  <c r="E16" i="3"/>
  <c r="E15" i="3"/>
  <c r="E24" i="3"/>
  <c r="E26" i="3"/>
  <c r="E27" i="3"/>
  <c r="E32" i="3"/>
  <c r="E33" i="3"/>
  <c r="D19" i="3"/>
  <c r="E19" i="3" s="1"/>
  <c r="E34" i="3"/>
  <c r="C7" i="3"/>
  <c r="C6" i="3" s="1"/>
  <c r="C51" i="3" s="1"/>
  <c r="C18" i="3"/>
  <c r="E28" i="3"/>
  <c r="E40" i="3"/>
  <c r="D7" i="3"/>
  <c r="E18" i="3" l="1"/>
  <c r="E41" i="4"/>
  <c r="E37" i="3"/>
  <c r="D6" i="3"/>
  <c r="E7" i="3"/>
  <c r="D12" i="3"/>
  <c r="E12" i="3" s="1"/>
  <c r="E13" i="3"/>
  <c r="E25" i="3"/>
  <c r="D51" i="3" l="1"/>
  <c r="E51" i="3" s="1"/>
  <c r="E6" i="3"/>
</calcChain>
</file>

<file path=xl/sharedStrings.xml><?xml version="1.0" encoding="utf-8"?>
<sst xmlns="http://schemas.openxmlformats.org/spreadsheetml/2006/main" count="168" uniqueCount="100">
  <si>
    <t>тыс. руб.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</si>
  <si>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</si>
  <si>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</si>
  <si>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</si>
  <si>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</si>
  <si>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</si>
  <si>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</si>
  <si>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</si>
  <si>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</si>
  <si>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</si>
  <si>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</si>
  <si>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</si>
  <si>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</si>
  <si>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</si>
  <si>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4</t>
  </si>
  <si>
    <t>1.4</t>
  </si>
  <si>
    <t xml:space="preserve">Подпрограмма "Социальная поддержка населения города  Саянска и СО НКО" </t>
  </si>
  <si>
    <t>5.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</si>
  <si>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</si>
  <si>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</si>
  <si>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</si>
  <si>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</si>
  <si>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</si>
  <si>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</si>
  <si>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</si>
  <si>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</si>
  <si>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</si>
  <si>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</si>
  <si>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</si>
  <si>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</si>
  <si>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</si>
  <si>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</si>
  <si>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</si>
  <si>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</si>
  <si>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</si>
  <si>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</si>
  <si>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</si>
  <si>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</si>
  <si>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</si>
  <si>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</si>
  <si>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</si>
  <si>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</si>
  <si>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</si>
  <si>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</si>
  <si>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</si>
  <si>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13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</si>
  <si>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</si>
  <si>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</si>
  <si>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</si>
  <si>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</si>
  <si>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</si>
  <si>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</si>
  <si>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</si>
  <si>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</si>
  <si>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</si>
  <si>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</si>
  <si>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</si>
  <si>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</si>
  <si>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</si>
  <si>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Подпрограмма «Творческая среда"</t>
  </si>
  <si>
    <t>Подпрограмма «Учреждение культуры. Новый формат"</t>
  </si>
  <si>
    <t>Подпрограмма «Обеспечение деятельности учреждений культуры городского округа муниципального образования "город Саянск""</t>
  </si>
  <si>
    <t>8.</t>
  </si>
  <si>
    <t>Муниципальная программа  "Профилактика терриризма и экстремизма, а также минимизации и ликвидации последствий проявлений терроризма и экстремизма в муниципальном образовании "город Саянск" на 2020-2025 годы"</t>
  </si>
  <si>
    <t>11.</t>
  </si>
  <si>
    <t>16</t>
  </si>
  <si>
    <t>17</t>
  </si>
  <si>
    <t>МКУ администрация муниципального образования "город Саянск"</t>
  </si>
  <si>
    <t>Муниципальная программа "Поддержка и развитие  субъектов малого и среднего предпринимательства в муниципальном образовании  "город Саянск на 2020-2025 годы"</t>
  </si>
  <si>
    <t>Подпрограмма "Повышение безопасности дорожного движения в городе Саянске"</t>
  </si>
  <si>
    <t>Муниципальная программа "Развитие образования" города Саянска "</t>
  </si>
  <si>
    <t>Подпрограмма «Развитие дошкольного образования" города Саянска"</t>
  </si>
  <si>
    <t>Подпрограмма «Развитие общего  образования" города Саянска "</t>
  </si>
  <si>
    <t>Подпрограмма «Развитие дополнительного образования " города Саянска "</t>
  </si>
  <si>
    <t>Подпрограмма "Обеспечение  реализации муниципальной программы и прочие мероприятия в области образования" города Саянска "</t>
  </si>
  <si>
    <t xml:space="preserve">Муниципальная программа «Развитие культуры муниципального образования "горд Саянск"» </t>
  </si>
  <si>
    <t xml:space="preserve">Муниципальная программа "Социальная поддержка населения муниципального образования "город Саянск" </t>
  </si>
  <si>
    <t xml:space="preserve">Муниципальная программа  "Молодым семьям-доступное жилье  муниципального образования "города Саянска" </t>
  </si>
  <si>
    <t xml:space="preserve">Муниципальная программа "Физическая культура и спорт в муниципальном образовании "город Саянск" </t>
  </si>
  <si>
    <t>Муниципальная программа  "Организация  отдыха, оздоровления и занятости детей и подростков  города Саянска "</t>
  </si>
  <si>
    <t xml:space="preserve">Муниципальная программа  "Профилактика социально-негативных явлений в муниципальном образованияи "город Саянск" </t>
  </si>
  <si>
    <t xml:space="preserve">Подпрограмма "Комплексные меры профилактики злоупотребления наркотическими средствами и психотропными веществами " на территории муниципального образования "город Саянск" </t>
  </si>
  <si>
    <t xml:space="preserve">Подпрограмма "Профилактика социально-значимых заболеваний " на территории муниципального образования "город Саянск" </t>
  </si>
  <si>
    <t>Подпрограмма "Профилактика правонарушений в муниципальном образовании "город Саянск"</t>
  </si>
  <si>
    <t xml:space="preserve">Муниципальная программа "Управление  имуществом  муниципального образования "город Саянск" </t>
  </si>
  <si>
    <t xml:space="preserve">Муниципальная программа "Защита населения  и территории муниципального образования  "город Саянск" от черезвычайных ситуаций, обеспечение пожарной безопасности и безопасности людей на водных объектах  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</si>
  <si>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Саянск" </t>
  </si>
  <si>
    <t xml:space="preserve">Муниципальная программа "Развитие, содержание дорожного хозяйства и благоустройство муниципального образования "город Саянск" </t>
  </si>
  <si>
    <t xml:space="preserve">Муниципальная программа " Молодежная политика в муниципальном образовании"город Саянск" </t>
  </si>
  <si>
    <t xml:space="preserve">Муниципальная программа " Охрана окружающей среды территории муниципального образования"город Саянск" </t>
  </si>
  <si>
    <t>Подпрограмма «Развитие дошкольного образования" города Саянска "</t>
  </si>
  <si>
    <t xml:space="preserve">Муниципальная программа «Развитие культуры муниципального образования "горд Саянск" </t>
  </si>
  <si>
    <t>Муниципальная программа  "Организация  отдыха, оздоровления и занятости детей и подростков  города Саянска"</t>
  </si>
  <si>
    <t>Муниципальная программа  "Профилактика социально-негативных явлений в муниципальном образованияи "город Саянск"</t>
  </si>
  <si>
    <t xml:space="preserve">Подпрограмма "Профилактика правонарушений в муниципальном образовании "город Саянск" </t>
  </si>
  <si>
    <t>План на 2026 год в соответствии со сводной бюджетной росписью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</si>
  <si>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01.02.2026г. </t>
  </si>
  <si>
    <t>Информация об исполнении муниципальных программ и подпрограмм городского округа г. Саянск на 01.02.2026г.</t>
  </si>
  <si>
    <t>18</t>
  </si>
  <si>
    <t>Муниципальная программа " Переселение граждан, проживающих на территории муниципального образования"город Саянск" , из аварийного жилищного фонда, признанного таковым после 1 января 2017 года, на 2026-2027 годы"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</si>
</sst>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/>
    <xf numFmtId="3" fontId="1" fillId="0" borderId="0" xfId="0" applyNumberFormat="1" applyFont="1" applyFill="1" applyAlignment="1">
      <alignment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/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75"/>
  <sheetViews>
    <sheetView showGridLines="0" tabSelected="1" zoomScaleNormal="100" zoomScaleSheetLayoutView="130" workbookViewId="0">
      <selection activeCell="H49" sqref="H49"/>
    </sheetView>
  </sheetViews>
  <sheetFormatPr defaultColWidth="9.140625" defaultRowHeight="12.75" customHeight="1" outlineLevelRow="1" x14ac:dyDescent="0.25"/>
  <cols>
    <col min="1" max="1" width="4.5703125" style="7" bestFit="1" customWidth="1"/>
    <col min="2" max="2" width="67.7109375" style="7" customWidth="1"/>
    <col min="3" max="3" width="21.28515625" style="28" customWidth="1"/>
    <col min="4" max="4" width="11.5703125" style="28" customWidth="1"/>
    <col min="5" max="5" width="11" style="28" customWidth="1"/>
    <col min="6" max="16384" width="9.140625" style="7"/>
  </cols>
  <sheetData>
    <row r="1" spans="1:5" ht="45.75" customHeight="1" x14ac:dyDescent="0.25">
      <c r="A1" s="30" t="s">
        <v>97</v>
      </c>
      <c r="B1" s="30"/>
      <c r="C1" s="30"/>
      <c r="D1" s="30"/>
      <c r="E1" s="30"/>
    </row>
    <row r="2" spans="1:5" ht="15" x14ac:dyDescent="0.25">
      <c r="B2" s="31"/>
      <c r="C2" s="31"/>
      <c r="D2" s="31"/>
      <c r="E2" s="31"/>
    </row>
    <row r="3" spans="1:5" ht="12.75" customHeight="1" x14ac:dyDescent="0.25">
      <c r="B3" s="31"/>
      <c r="C3" s="31"/>
      <c r="D3" s="31"/>
      <c r="E3" s="31"/>
    </row>
    <row r="4" spans="1:5" ht="15" x14ac:dyDescent="0.25">
      <c r="C4" s="22"/>
      <c r="D4" s="22"/>
      <c r="E4" s="9" t="s">
        <v>0</v>
      </c>
    </row>
    <row r="5" spans="1:5" ht="60" x14ac:dyDescent="0.25">
      <c r="A5" s="1" t="s">
        <v>1</v>
      </c>
      <c r="B5" s="1" t="s">
        <v>2</v>
      </c>
      <c r="C5" s="2" t="s">
        <v>95</v>
      </c>
      <c r="D5" s="2" t="s">
        <v>3</v>
      </c>
      <c r="E5" s="2" t="s">
        <v>4</v>
      </c>
    </row>
    <row r="6" spans="1:5" s="13" customFormat="1" ht="28.5" x14ac:dyDescent="0.2">
      <c r="A6" s="11">
        <v>1</v>
      </c>
      <c r="B6" s="12" t="s">
        <v>70</v>
      </c>
      <c r="C6" s="4">
        <f>C7+C8+C9+C10</f>
        <v>1278157</v>
      </c>
      <c r="D6" s="4">
        <f>D7+D8+D9+D10</f>
        <v>57354</v>
      </c>
      <c r="E6" s="4">
        <f>D6/C6*100</f>
        <v>4.4872421776041591</v>
      </c>
    </row>
    <row r="7" spans="1:5" ht="15" outlineLevel="1" x14ac:dyDescent="0.25">
      <c r="A7" s="5" t="s">
        <v>5</v>
      </c>
      <c r="B7" s="6" t="s">
        <v>71</v>
      </c>
      <c r="C7" s="2">
        <v>520901</v>
      </c>
      <c r="D7" s="2">
        <v>20769</v>
      </c>
      <c r="E7" s="2">
        <f>D7/C7*100</f>
        <v>3.9871299920714303</v>
      </c>
    </row>
    <row r="8" spans="1:5" ht="15" outlineLevel="1" x14ac:dyDescent="0.25">
      <c r="A8" s="5" t="s">
        <v>6</v>
      </c>
      <c r="B8" s="6" t="s">
        <v>72</v>
      </c>
      <c r="C8" s="2">
        <v>719622</v>
      </c>
      <c r="D8" s="2">
        <v>30667</v>
      </c>
      <c r="E8" s="2">
        <f>D8/C8*100</f>
        <v>4.2615428655599743</v>
      </c>
    </row>
    <row r="9" spans="1:5" ht="30" outlineLevel="1" x14ac:dyDescent="0.25">
      <c r="A9" s="5" t="s">
        <v>7</v>
      </c>
      <c r="B9" s="6" t="s">
        <v>73</v>
      </c>
      <c r="C9" s="2">
        <v>21390</v>
      </c>
      <c r="D9" s="2">
        <v>3280</v>
      </c>
      <c r="E9" s="2">
        <f t="shared" ref="E9:E10" si="0">D9/C9*100</f>
        <v>15.334268349696121</v>
      </c>
    </row>
    <row r="10" spans="1:5" ht="30" outlineLevel="1" x14ac:dyDescent="0.25">
      <c r="A10" s="5" t="s">
        <v>15</v>
      </c>
      <c r="B10" s="6" t="s">
        <v>74</v>
      </c>
      <c r="C10" s="2">
        <v>16244</v>
      </c>
      <c r="D10" s="2">
        <v>2638</v>
      </c>
      <c r="E10" s="2">
        <f t="shared" si="0"/>
        <v>16.239842403348927</v>
      </c>
    </row>
    <row r="11" spans="1:5" s="13" customFormat="1" ht="28.5" x14ac:dyDescent="0.2">
      <c r="A11" s="11" t="s">
        <v>8</v>
      </c>
      <c r="B11" s="12" t="s">
        <v>75</v>
      </c>
      <c r="C11" s="4">
        <f>C12+C13+C14</f>
        <v>105068</v>
      </c>
      <c r="D11" s="4">
        <f>D12+D13+D14</f>
        <v>11420</v>
      </c>
      <c r="E11" s="4">
        <f>D11/C11*100</f>
        <v>10.869151406708037</v>
      </c>
    </row>
    <row r="12" spans="1:5" ht="15" outlineLevel="1" x14ac:dyDescent="0.25">
      <c r="A12" s="5" t="s">
        <v>9</v>
      </c>
      <c r="B12" s="6" t="s">
        <v>59</v>
      </c>
      <c r="C12" s="2">
        <v>92806</v>
      </c>
      <c r="D12" s="2">
        <v>11094</v>
      </c>
      <c r="E12" s="2">
        <f>D12/C12*100</f>
        <v>11.953968493416374</v>
      </c>
    </row>
    <row r="13" spans="1:5" ht="15" outlineLevel="1" x14ac:dyDescent="0.25">
      <c r="A13" s="5" t="s">
        <v>10</v>
      </c>
      <c r="B13" s="6" t="s">
        <v>60</v>
      </c>
      <c r="C13" s="2">
        <v>9524</v>
      </c>
      <c r="D13" s="2">
        <v>0</v>
      </c>
      <c r="E13" s="2">
        <f t="shared" ref="E13:E16" si="1">D13/C13*100</f>
        <v>0</v>
      </c>
    </row>
    <row r="14" spans="1:5" ht="30" outlineLevel="1" x14ac:dyDescent="0.25">
      <c r="A14" s="5" t="s">
        <v>11</v>
      </c>
      <c r="B14" s="6" t="s">
        <v>61</v>
      </c>
      <c r="C14" s="2">
        <v>2738</v>
      </c>
      <c r="D14" s="2">
        <v>326</v>
      </c>
      <c r="E14" s="2">
        <f t="shared" si="1"/>
        <v>11.906501095690285</v>
      </c>
    </row>
    <row r="15" spans="1:5" ht="28.5" outlineLevel="1" x14ac:dyDescent="0.25">
      <c r="A15" s="11" t="s">
        <v>12</v>
      </c>
      <c r="B15" s="12" t="s">
        <v>76</v>
      </c>
      <c r="C15" s="4">
        <f>C16</f>
        <v>10868</v>
      </c>
      <c r="D15" s="4">
        <f>D16</f>
        <v>941</v>
      </c>
      <c r="E15" s="4">
        <f>D15/C15*100</f>
        <v>8.6584468163415522</v>
      </c>
    </row>
    <row r="16" spans="1:5" ht="30" outlineLevel="1" x14ac:dyDescent="0.25">
      <c r="A16" s="5" t="s">
        <v>13</v>
      </c>
      <c r="B16" s="6" t="s">
        <v>16</v>
      </c>
      <c r="C16" s="2">
        <v>10868</v>
      </c>
      <c r="D16" s="2">
        <v>941</v>
      </c>
      <c r="E16" s="2">
        <f t="shared" si="1"/>
        <v>8.6584468163415522</v>
      </c>
    </row>
    <row r="17" spans="1:5" ht="28.5" outlineLevel="1" x14ac:dyDescent="0.25">
      <c r="A17" s="11" t="s">
        <v>14</v>
      </c>
      <c r="B17" s="12" t="s">
        <v>77</v>
      </c>
      <c r="C17" s="4">
        <v>6000</v>
      </c>
      <c r="D17" s="4">
        <v>0</v>
      </c>
      <c r="E17" s="4">
        <f>D17/C17*100</f>
        <v>0</v>
      </c>
    </row>
    <row r="18" spans="1:5" s="13" customFormat="1" ht="28.5" x14ac:dyDescent="0.2">
      <c r="A18" s="11" t="s">
        <v>17</v>
      </c>
      <c r="B18" s="12" t="s">
        <v>78</v>
      </c>
      <c r="C18" s="4">
        <v>106758</v>
      </c>
      <c r="D18" s="4">
        <v>11299</v>
      </c>
      <c r="E18" s="4">
        <f>D18/C18*100</f>
        <v>10.583750163922142</v>
      </c>
    </row>
    <row r="19" spans="1:5" ht="28.9" customHeight="1" outlineLevel="1" x14ac:dyDescent="0.25">
      <c r="A19" s="11" t="s">
        <v>18</v>
      </c>
      <c r="B19" s="12" t="s">
        <v>79</v>
      </c>
      <c r="C19" s="4">
        <v>4289</v>
      </c>
      <c r="D19" s="4">
        <v>0</v>
      </c>
      <c r="E19" s="4">
        <f>D19/C19*100</f>
        <v>0</v>
      </c>
    </row>
    <row r="20" spans="1:5" ht="42.75" outlineLevel="1" x14ac:dyDescent="0.25">
      <c r="A20" s="11" t="s">
        <v>19</v>
      </c>
      <c r="B20" s="12" t="s">
        <v>80</v>
      </c>
      <c r="C20" s="4">
        <f>C21+C22+C23</f>
        <v>1660</v>
      </c>
      <c r="D20" s="4">
        <f>D21+D22+D23</f>
        <v>0</v>
      </c>
      <c r="E20" s="4">
        <f>D20/C20*100</f>
        <v>0</v>
      </c>
    </row>
    <row r="21" spans="1:5" ht="45" outlineLevel="1" x14ac:dyDescent="0.25">
      <c r="A21" s="5" t="s">
        <v>20</v>
      </c>
      <c r="B21" s="6" t="s">
        <v>81</v>
      </c>
      <c r="C21" s="2">
        <v>40</v>
      </c>
      <c r="D21" s="2">
        <v>0</v>
      </c>
      <c r="E21" s="2">
        <f t="shared" ref="E21:E24" si="2">D21/C21*100</f>
        <v>0</v>
      </c>
    </row>
    <row r="22" spans="1:5" ht="30" hidden="1" outlineLevel="1" x14ac:dyDescent="0.25">
      <c r="A22" s="5" t="s">
        <v>38</v>
      </c>
      <c r="B22" s="6" t="s">
        <v>82</v>
      </c>
      <c r="C22" s="2">
        <v>0</v>
      </c>
      <c r="D22" s="2">
        <v>0</v>
      </c>
      <c r="E22" s="2" t="e">
        <f t="shared" si="2"/>
        <v>#DIV/0!</v>
      </c>
    </row>
    <row r="23" spans="1:5" ht="30" outlineLevel="1" x14ac:dyDescent="0.25">
      <c r="A23" s="5" t="s">
        <v>42</v>
      </c>
      <c r="B23" s="6" t="s">
        <v>83</v>
      </c>
      <c r="C23" s="2">
        <v>1620</v>
      </c>
      <c r="D23" s="2">
        <v>0</v>
      </c>
      <c r="E23" s="2">
        <f t="shared" si="2"/>
        <v>0</v>
      </c>
    </row>
    <row r="24" spans="1:5" ht="57" outlineLevel="1" x14ac:dyDescent="0.25">
      <c r="A24" s="11" t="s">
        <v>62</v>
      </c>
      <c r="B24" s="12" t="s">
        <v>63</v>
      </c>
      <c r="C24" s="4">
        <v>10</v>
      </c>
      <c r="D24" s="4">
        <v>2</v>
      </c>
      <c r="E24" s="4">
        <f t="shared" si="2"/>
        <v>20</v>
      </c>
    </row>
    <row r="25" spans="1:5" ht="42.75" hidden="1" outlineLevel="1" x14ac:dyDescent="0.25">
      <c r="A25" s="11" t="s">
        <v>21</v>
      </c>
      <c r="B25" s="12" t="s">
        <v>68</v>
      </c>
      <c r="C25" s="4">
        <v>0</v>
      </c>
      <c r="D25" s="4">
        <v>0</v>
      </c>
      <c r="E25" s="4" t="e">
        <f>D25/C25*100</f>
        <v>#DIV/0!</v>
      </c>
    </row>
    <row r="26" spans="1:5" s="13" customFormat="1" ht="28.5" x14ac:dyDescent="0.2">
      <c r="A26" s="11" t="s">
        <v>22</v>
      </c>
      <c r="B26" s="12" t="s">
        <v>84</v>
      </c>
      <c r="C26" s="4">
        <v>72860</v>
      </c>
      <c r="D26" s="4">
        <v>6056</v>
      </c>
      <c r="E26" s="4">
        <f>D26/C26*100</f>
        <v>8.3118309085918209</v>
      </c>
    </row>
    <row r="27" spans="1:5" s="13" customFormat="1" ht="57" x14ac:dyDescent="0.2">
      <c r="A27" s="23" t="s">
        <v>64</v>
      </c>
      <c r="B27" s="12" t="s">
        <v>85</v>
      </c>
      <c r="C27" s="25">
        <v>10672</v>
      </c>
      <c r="D27" s="25">
        <v>673</v>
      </c>
      <c r="E27" s="4">
        <f>D27/C27*100</f>
        <v>6.3062218890554718</v>
      </c>
    </row>
    <row r="28" spans="1:5" ht="42.75" outlineLevel="1" x14ac:dyDescent="0.25">
      <c r="A28" s="23" t="s">
        <v>41</v>
      </c>
      <c r="B28" s="24" t="s">
        <v>86</v>
      </c>
      <c r="C28" s="25">
        <v>39616</v>
      </c>
      <c r="D28" s="25">
        <v>2867</v>
      </c>
      <c r="E28" s="4">
        <f>D28/C28*100</f>
        <v>7.2369749596122777</v>
      </c>
    </row>
    <row r="29" spans="1:5" ht="45" hidden="1" outlineLevel="1" x14ac:dyDescent="0.25">
      <c r="A29" s="15" t="s">
        <v>32</v>
      </c>
      <c r="B29" s="6" t="s">
        <v>39</v>
      </c>
      <c r="C29" s="26">
        <v>0</v>
      </c>
      <c r="D29" s="26">
        <v>0</v>
      </c>
      <c r="E29" s="2" t="e">
        <f t="shared" ref="E29:E40" si="3">D29/C29*100</f>
        <v>#DIV/0!</v>
      </c>
    </row>
    <row r="30" spans="1:5" ht="30" hidden="1" outlineLevel="1" x14ac:dyDescent="0.25">
      <c r="A30" s="15" t="s">
        <v>46</v>
      </c>
      <c r="B30" s="6" t="s">
        <v>55</v>
      </c>
      <c r="C30" s="26"/>
      <c r="D30" s="26">
        <v>0</v>
      </c>
      <c r="E30" s="2" t="e">
        <f t="shared" si="3"/>
        <v>#DIV/0!</v>
      </c>
    </row>
    <row r="31" spans="1:5" ht="30" hidden="1" outlineLevel="1" x14ac:dyDescent="0.25">
      <c r="A31" s="5" t="s">
        <v>47</v>
      </c>
      <c r="B31" s="6" t="s">
        <v>56</v>
      </c>
      <c r="C31" s="2"/>
      <c r="D31" s="2"/>
      <c r="E31" s="2" t="e">
        <f t="shared" si="3"/>
        <v>#DIV/0!</v>
      </c>
    </row>
    <row r="32" spans="1:5" s="13" customFormat="1" ht="42.75" x14ac:dyDescent="0.2">
      <c r="A32" s="11" t="s">
        <v>45</v>
      </c>
      <c r="B32" s="12" t="s">
        <v>87</v>
      </c>
      <c r="C32" s="4">
        <f>C33+C34+C35</f>
        <v>117642</v>
      </c>
      <c r="D32" s="4">
        <f>D33+D34+D35</f>
        <v>4514</v>
      </c>
      <c r="E32" s="4">
        <f>D32/C32*100</f>
        <v>3.837064993794733</v>
      </c>
    </row>
    <row r="33" spans="1:5" ht="45" outlineLevel="1" x14ac:dyDescent="0.25">
      <c r="A33" s="5" t="s">
        <v>48</v>
      </c>
      <c r="B33" s="6" t="s">
        <v>23</v>
      </c>
      <c r="C33" s="2">
        <v>68232</v>
      </c>
      <c r="D33" s="2">
        <v>0</v>
      </c>
      <c r="E33" s="2">
        <f t="shared" si="3"/>
        <v>0</v>
      </c>
    </row>
    <row r="34" spans="1:5" ht="30" outlineLevel="1" x14ac:dyDescent="0.25">
      <c r="A34" s="5" t="s">
        <v>49</v>
      </c>
      <c r="B34" s="6" t="s">
        <v>69</v>
      </c>
      <c r="C34" s="2">
        <v>5047</v>
      </c>
      <c r="D34" s="2">
        <v>131</v>
      </c>
      <c r="E34" s="2">
        <f t="shared" si="3"/>
        <v>2.5956013473350503</v>
      </c>
    </row>
    <row r="35" spans="1:5" ht="30" outlineLevel="1" x14ac:dyDescent="0.25">
      <c r="A35" s="5" t="s">
        <v>50</v>
      </c>
      <c r="B35" s="6" t="s">
        <v>24</v>
      </c>
      <c r="C35" s="2">
        <v>44363</v>
      </c>
      <c r="D35" s="2">
        <v>4383</v>
      </c>
      <c r="E35" s="2">
        <f t="shared" si="3"/>
        <v>9.8798548339832752</v>
      </c>
    </row>
    <row r="36" spans="1:5" ht="42.75" outlineLevel="1" x14ac:dyDescent="0.25">
      <c r="A36" s="11" t="s">
        <v>51</v>
      </c>
      <c r="B36" s="12" t="s">
        <v>57</v>
      </c>
      <c r="C36" s="4">
        <v>191044</v>
      </c>
      <c r="D36" s="4">
        <v>0</v>
      </c>
      <c r="E36" s="4">
        <f t="shared" si="3"/>
        <v>0</v>
      </c>
    </row>
    <row r="37" spans="1:5" ht="42.75" outlineLevel="1" x14ac:dyDescent="0.25">
      <c r="A37" s="11" t="s">
        <v>52</v>
      </c>
      <c r="B37" s="12" t="s">
        <v>58</v>
      </c>
      <c r="C37" s="4">
        <v>1350</v>
      </c>
      <c r="D37" s="4">
        <v>0</v>
      </c>
      <c r="E37" s="4">
        <f t="shared" si="3"/>
        <v>0</v>
      </c>
    </row>
    <row r="38" spans="1:5" ht="28.5" outlineLevel="1" x14ac:dyDescent="0.25">
      <c r="A38" s="11" t="s">
        <v>65</v>
      </c>
      <c r="B38" s="12" t="s">
        <v>88</v>
      </c>
      <c r="C38" s="4">
        <v>930</v>
      </c>
      <c r="D38" s="4">
        <v>0</v>
      </c>
      <c r="E38" s="4">
        <f t="shared" si="3"/>
        <v>0</v>
      </c>
    </row>
    <row r="39" spans="1:5" ht="28.5" outlineLevel="1" x14ac:dyDescent="0.25">
      <c r="A39" s="11" t="s">
        <v>66</v>
      </c>
      <c r="B39" s="12" t="s">
        <v>89</v>
      </c>
      <c r="C39" s="4">
        <v>3005</v>
      </c>
      <c r="D39" s="4">
        <v>37</v>
      </c>
      <c r="E39" s="4">
        <f t="shared" si="3"/>
        <v>1.2312811980033278</v>
      </c>
    </row>
    <row r="40" spans="1:5" ht="71.25" outlineLevel="1" x14ac:dyDescent="0.25">
      <c r="A40" s="11" t="s">
        <v>98</v>
      </c>
      <c r="B40" s="12" t="s">
        <v>99</v>
      </c>
      <c r="C40" s="4">
        <v>13671</v>
      </c>
      <c r="D40" s="4">
        <v>0</v>
      </c>
      <c r="E40" s="4">
        <f t="shared" si="3"/>
        <v>0</v>
      </c>
    </row>
    <row r="41" spans="1:5" ht="15" outlineLevel="1" x14ac:dyDescent="0.25">
      <c r="A41" s="5"/>
      <c r="B41" s="12" t="s">
        <v>26</v>
      </c>
      <c r="C41" s="4">
        <f>C6+C11+C15+C17+C18+C19+C20+C25+C26+C28+C32+C36+C37+C24+C27+C38+C39+C40</f>
        <v>1963600</v>
      </c>
      <c r="D41" s="4">
        <f>D6+D11+D15+D17+D18+D19+D20+D25+D26+D28+D32+D36+D37+D24+D27+D38+D39+D40</f>
        <v>95163</v>
      </c>
      <c r="E41" s="4">
        <f>D41/C41*100</f>
        <v>4.8463536361784483</v>
      </c>
    </row>
    <row r="42" spans="1:5" ht="15" outlineLevel="1" x14ac:dyDescent="0.25">
      <c r="A42" s="5"/>
      <c r="B42" s="6" t="s">
        <v>27</v>
      </c>
      <c r="C42" s="2">
        <v>572339</v>
      </c>
      <c r="D42" s="2">
        <v>53931</v>
      </c>
      <c r="E42" s="2">
        <f>D42/C42*100</f>
        <v>9.4229119455427632</v>
      </c>
    </row>
    <row r="43" spans="1:5" ht="42" customHeight="1" outlineLevel="1" x14ac:dyDescent="0.25">
      <c r="A43" s="20"/>
      <c r="B43" s="20"/>
      <c r="C43" s="27"/>
      <c r="D43" s="27"/>
      <c r="E43" s="27"/>
    </row>
    <row r="75" spans="1:1" ht="12.75" customHeight="1" x14ac:dyDescent="0.25">
      <c r="A75" s="21"/>
    </row>
  </sheetData>
  <mergeCells count="3">
    <mergeCell ref="A1:E1"/>
    <mergeCell ref="B2:E2"/>
    <mergeCell ref="B3:E3"/>
  </mergeCells>
  <pageMargins left="0.59055118110236227" right="0.39370078740157483" top="0.39370078740157483" bottom="0.39370078740157483" header="0.51181102362204722" footer="0.51181102362204722"/>
  <pageSetup paperSize="9" scale="80" orientation="portrait" r:id="rId1"/>
  <headerFooter differentFirst="1" alignWithMargins="0">
    <oddFooter>&amp;R&amp;P</oddFooter>
  </headerFooter>
  <rowBreaks count="1" manualBreakCount="1">
    <brk id="2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9"/>
  <sheetViews>
    <sheetView showGridLines="0" zoomScaleNormal="100" zoomScaleSheetLayoutView="70" workbookViewId="0">
      <selection activeCell="L12" sqref="L12"/>
    </sheetView>
  </sheetViews>
  <sheetFormatPr defaultColWidth="9.140625" defaultRowHeight="12.75" customHeight="1" outlineLevelRow="1" x14ac:dyDescent="0.25"/>
  <cols>
    <col min="1" max="1" width="5.85546875" style="7" customWidth="1"/>
    <col min="2" max="2" width="77" style="7" customWidth="1"/>
    <col min="3" max="3" width="23.7109375" style="7" bestFit="1" customWidth="1"/>
    <col min="4" max="4" width="12.28515625" style="7" customWidth="1"/>
    <col min="5" max="5" width="9.140625" style="7" customWidth="1"/>
    <col min="6" max="16384" width="9.140625" style="7"/>
  </cols>
  <sheetData>
    <row r="1" spans="1:6" ht="45.75" customHeight="1" x14ac:dyDescent="0.25">
      <c r="A1" s="30" t="s">
        <v>96</v>
      </c>
      <c r="B1" s="30"/>
      <c r="C1" s="30"/>
      <c r="D1" s="30"/>
      <c r="E1" s="30"/>
    </row>
    <row r="2" spans="1:6" ht="15" x14ac:dyDescent="0.25">
      <c r="B2" s="31"/>
      <c r="C2" s="31"/>
      <c r="D2" s="31"/>
      <c r="E2" s="31"/>
    </row>
    <row r="3" spans="1:6" ht="12.75" customHeight="1" x14ac:dyDescent="0.25">
      <c r="B3" s="31"/>
      <c r="C3" s="31"/>
      <c r="D3" s="31"/>
      <c r="E3" s="31"/>
    </row>
    <row r="4" spans="1:6" ht="30" x14ac:dyDescent="0.25">
      <c r="C4" s="8"/>
      <c r="D4" s="8"/>
      <c r="E4" s="9" t="s">
        <v>0</v>
      </c>
      <c r="F4" s="8"/>
    </row>
    <row r="5" spans="1:6" ht="45" x14ac:dyDescent="0.25">
      <c r="A5" s="1" t="s">
        <v>1</v>
      </c>
      <c r="B5" s="1" t="s">
        <v>2</v>
      </c>
      <c r="C5" s="1" t="s">
        <v>95</v>
      </c>
      <c r="D5" s="1" t="s">
        <v>3</v>
      </c>
      <c r="E5" s="1" t="s">
        <v>33</v>
      </c>
    </row>
    <row r="6" spans="1:6" ht="30" x14ac:dyDescent="0.25">
      <c r="A6" s="1"/>
      <c r="B6" s="10" t="s">
        <v>28</v>
      </c>
      <c r="C6" s="3">
        <f>C7</f>
        <v>1278157</v>
      </c>
      <c r="D6" s="3">
        <f>D7</f>
        <v>57354</v>
      </c>
      <c r="E6" s="3">
        <f>D6/C6*100</f>
        <v>4.4872421776041591</v>
      </c>
    </row>
    <row r="7" spans="1:6" s="13" customFormat="1" ht="14.25" x14ac:dyDescent="0.2">
      <c r="A7" s="11">
        <v>1</v>
      </c>
      <c r="B7" s="12" t="s">
        <v>70</v>
      </c>
      <c r="C7" s="4">
        <f>SUM(C8:C11)</f>
        <v>1278157</v>
      </c>
      <c r="D7" s="4">
        <f>SUM(D8:D11)</f>
        <v>57354</v>
      </c>
      <c r="E7" s="4">
        <f>D7/C7*100</f>
        <v>4.4872421776041591</v>
      </c>
    </row>
    <row r="8" spans="1:6" ht="15" outlineLevel="1" x14ac:dyDescent="0.25">
      <c r="A8" s="5" t="s">
        <v>5</v>
      </c>
      <c r="B8" s="6" t="s">
        <v>90</v>
      </c>
      <c r="C8" s="2">
        <f>'Бюджет (2)'!C7</f>
        <v>520901</v>
      </c>
      <c r="D8" s="2">
        <f>'Бюджет (2)'!D7</f>
        <v>20769</v>
      </c>
      <c r="E8" s="2">
        <f>D8/C8*100</f>
        <v>3.9871299920714303</v>
      </c>
    </row>
    <row r="9" spans="1:6" ht="15" outlineLevel="1" x14ac:dyDescent="0.25">
      <c r="A9" s="5" t="s">
        <v>6</v>
      </c>
      <c r="B9" s="6" t="s">
        <v>72</v>
      </c>
      <c r="C9" s="2">
        <f>'Бюджет (2)'!C8</f>
        <v>719622</v>
      </c>
      <c r="D9" s="2">
        <f>'Бюджет (2)'!D8</f>
        <v>30667</v>
      </c>
      <c r="E9" s="2">
        <f t="shared" ref="E9:E11" si="0">D9/C9*100</f>
        <v>4.2615428655599743</v>
      </c>
    </row>
    <row r="10" spans="1:6" ht="15" outlineLevel="1" x14ac:dyDescent="0.25">
      <c r="A10" s="5" t="s">
        <v>7</v>
      </c>
      <c r="B10" s="6" t="s">
        <v>73</v>
      </c>
      <c r="C10" s="2">
        <f>'Бюджет (2)'!C9</f>
        <v>21390</v>
      </c>
      <c r="D10" s="2">
        <f>'Бюджет (2)'!D9</f>
        <v>3280</v>
      </c>
      <c r="E10" s="2">
        <f t="shared" si="0"/>
        <v>15.334268349696121</v>
      </c>
    </row>
    <row r="11" spans="1:6" ht="30" outlineLevel="1" x14ac:dyDescent="0.25">
      <c r="A11" s="5" t="s">
        <v>15</v>
      </c>
      <c r="B11" s="6" t="s">
        <v>74</v>
      </c>
      <c r="C11" s="2">
        <f>'Бюджет (2)'!C10</f>
        <v>16244</v>
      </c>
      <c r="D11" s="2">
        <f>'Бюджет (2)'!D10</f>
        <v>2638</v>
      </c>
      <c r="E11" s="2">
        <f t="shared" si="0"/>
        <v>16.239842403348927</v>
      </c>
    </row>
    <row r="12" spans="1:6" ht="30" outlineLevel="1" x14ac:dyDescent="0.25">
      <c r="A12" s="5"/>
      <c r="B12" s="10" t="s">
        <v>29</v>
      </c>
      <c r="C12" s="3">
        <f>C13</f>
        <v>105068</v>
      </c>
      <c r="D12" s="3">
        <f>D13</f>
        <v>11420</v>
      </c>
      <c r="E12" s="3">
        <f>D12/C12*100</f>
        <v>10.869151406708037</v>
      </c>
    </row>
    <row r="13" spans="1:6" s="13" customFormat="1" ht="28.5" x14ac:dyDescent="0.2">
      <c r="A13" s="11" t="s">
        <v>8</v>
      </c>
      <c r="B13" s="12" t="s">
        <v>91</v>
      </c>
      <c r="C13" s="4">
        <f>SUM(C14:C16)</f>
        <v>105068</v>
      </c>
      <c r="D13" s="4">
        <f>SUM(D14:D16)</f>
        <v>11420</v>
      </c>
      <c r="E13" s="4">
        <f>D13/C13*100</f>
        <v>10.869151406708037</v>
      </c>
    </row>
    <row r="14" spans="1:6" ht="15" outlineLevel="1" x14ac:dyDescent="0.25">
      <c r="A14" s="5" t="s">
        <v>9</v>
      </c>
      <c r="B14" s="6" t="s">
        <v>59</v>
      </c>
      <c r="C14" s="2">
        <f>'Бюджет (2)'!C12</f>
        <v>92806</v>
      </c>
      <c r="D14" s="2">
        <f>'Бюджет (2)'!D12</f>
        <v>11094</v>
      </c>
      <c r="E14" s="2">
        <f t="shared" ref="E14:E18" si="1">D14/C14*100</f>
        <v>11.953968493416374</v>
      </c>
    </row>
    <row r="15" spans="1:6" ht="15" outlineLevel="1" x14ac:dyDescent="0.25">
      <c r="A15" s="5" t="s">
        <v>10</v>
      </c>
      <c r="B15" s="6" t="s">
        <v>60</v>
      </c>
      <c r="C15" s="2">
        <f>'Бюджет (2)'!C13</f>
        <v>9524</v>
      </c>
      <c r="D15" s="2">
        <f>'Бюджет (2)'!D13</f>
        <v>0</v>
      </c>
      <c r="E15" s="2">
        <f t="shared" si="1"/>
        <v>0</v>
      </c>
    </row>
    <row r="16" spans="1:6" ht="30" outlineLevel="1" x14ac:dyDescent="0.25">
      <c r="A16" s="5" t="s">
        <v>11</v>
      </c>
      <c r="B16" s="6" t="s">
        <v>61</v>
      </c>
      <c r="C16" s="2">
        <f>'Бюджет (2)'!C14</f>
        <v>2738</v>
      </c>
      <c r="D16" s="2">
        <f>'Бюджет (2)'!D14</f>
        <v>326</v>
      </c>
      <c r="E16" s="2">
        <f t="shared" si="1"/>
        <v>11.906501095690285</v>
      </c>
    </row>
    <row r="17" spans="1:5" ht="30" outlineLevel="1" x14ac:dyDescent="0.25">
      <c r="A17" s="5"/>
      <c r="B17" s="10" t="s">
        <v>28</v>
      </c>
      <c r="C17" s="2">
        <f>C21</f>
        <v>10615</v>
      </c>
      <c r="D17" s="2">
        <f>D21</f>
        <v>940</v>
      </c>
      <c r="E17" s="2">
        <f t="shared" si="1"/>
        <v>8.855393311351861</v>
      </c>
    </row>
    <row r="18" spans="1:5" ht="15" outlineLevel="1" x14ac:dyDescent="0.25">
      <c r="A18" s="5"/>
      <c r="B18" s="10" t="s">
        <v>67</v>
      </c>
      <c r="C18" s="2">
        <f>C22+C24+C25+C26+C27+C31+C32+C35+C48+C49+C41</f>
        <v>251219</v>
      </c>
      <c r="D18" s="2">
        <f>D22+D24+D25+D26+D27+D31+D32+D35+D48+D49+D41</f>
        <v>16526</v>
      </c>
      <c r="E18" s="2">
        <f t="shared" si="1"/>
        <v>6.5783240917287307</v>
      </c>
    </row>
    <row r="19" spans="1:5" ht="28.5" outlineLevel="1" x14ac:dyDescent="0.25">
      <c r="A19" s="11" t="s">
        <v>12</v>
      </c>
      <c r="B19" s="12" t="s">
        <v>76</v>
      </c>
      <c r="C19" s="4">
        <f>C20</f>
        <v>10868</v>
      </c>
      <c r="D19" s="4">
        <f>D20</f>
        <v>941</v>
      </c>
      <c r="E19" s="14">
        <f t="shared" ref="E19:E25" si="2">D19/C19*100</f>
        <v>8.6584468163415522</v>
      </c>
    </row>
    <row r="20" spans="1:5" ht="25.5" customHeight="1" outlineLevel="1" x14ac:dyDescent="0.25">
      <c r="A20" s="5" t="s">
        <v>13</v>
      </c>
      <c r="B20" s="6" t="s">
        <v>16</v>
      </c>
      <c r="C20" s="29">
        <f>C21+C22+C23</f>
        <v>10868</v>
      </c>
      <c r="D20" s="29">
        <f>D21+D22+D23</f>
        <v>941</v>
      </c>
      <c r="E20" s="2">
        <f t="shared" si="2"/>
        <v>8.6584468163415522</v>
      </c>
    </row>
    <row r="21" spans="1:5" ht="31.35" customHeight="1" outlineLevel="1" x14ac:dyDescent="0.25">
      <c r="A21" s="5" t="s">
        <v>34</v>
      </c>
      <c r="B21" s="6" t="s">
        <v>36</v>
      </c>
      <c r="C21" s="29">
        <v>10615</v>
      </c>
      <c r="D21" s="29">
        <v>940</v>
      </c>
      <c r="E21" s="2">
        <f t="shared" si="2"/>
        <v>8.855393311351861</v>
      </c>
    </row>
    <row r="22" spans="1:5" ht="31.9" customHeight="1" outlineLevel="1" x14ac:dyDescent="0.25">
      <c r="A22" s="5" t="s">
        <v>35</v>
      </c>
      <c r="B22" s="6" t="s">
        <v>37</v>
      </c>
      <c r="C22" s="29">
        <v>253</v>
      </c>
      <c r="D22" s="29">
        <v>1</v>
      </c>
      <c r="E22" s="2">
        <f t="shared" si="2"/>
        <v>0.39525691699604742</v>
      </c>
    </row>
    <row r="23" spans="1:5" ht="31.9" hidden="1" customHeight="1" outlineLevel="1" x14ac:dyDescent="0.25">
      <c r="A23" s="5" t="s">
        <v>43</v>
      </c>
      <c r="B23" s="6" t="s">
        <v>44</v>
      </c>
      <c r="C23" s="29"/>
      <c r="D23" s="29"/>
      <c r="E23" s="2" t="e">
        <f t="shared" si="2"/>
        <v>#DIV/0!</v>
      </c>
    </row>
    <row r="24" spans="1:5" ht="28.5" outlineLevel="1" x14ac:dyDescent="0.25">
      <c r="A24" s="11" t="s">
        <v>14</v>
      </c>
      <c r="B24" s="12" t="s">
        <v>77</v>
      </c>
      <c r="C24" s="4">
        <f>'Бюджет (2)'!C17</f>
        <v>6000</v>
      </c>
      <c r="D24" s="4">
        <f>'Бюджет (2)'!D17</f>
        <v>0</v>
      </c>
      <c r="E24" s="4">
        <f t="shared" si="2"/>
        <v>0</v>
      </c>
    </row>
    <row r="25" spans="1:5" s="13" customFormat="1" ht="28.5" x14ac:dyDescent="0.2">
      <c r="A25" s="11" t="s">
        <v>17</v>
      </c>
      <c r="B25" s="12" t="s">
        <v>78</v>
      </c>
      <c r="C25" s="4">
        <f>'Бюджет (2)'!C18</f>
        <v>106758</v>
      </c>
      <c r="D25" s="4">
        <f>'Бюджет (2)'!D18</f>
        <v>11299</v>
      </c>
      <c r="E25" s="4">
        <f t="shared" si="2"/>
        <v>10.583750163922142</v>
      </c>
    </row>
    <row r="26" spans="1:5" ht="28.5" outlineLevel="1" x14ac:dyDescent="0.25">
      <c r="A26" s="11" t="s">
        <v>18</v>
      </c>
      <c r="B26" s="12" t="s">
        <v>92</v>
      </c>
      <c r="C26" s="4">
        <f>'Бюджет (2)'!C19</f>
        <v>4289</v>
      </c>
      <c r="D26" s="4">
        <f>'Бюджет (2)'!D19</f>
        <v>0</v>
      </c>
      <c r="E26" s="4">
        <f t="shared" ref="E26:E31" si="3">D26/C26*100</f>
        <v>0</v>
      </c>
    </row>
    <row r="27" spans="1:5" ht="28.5" outlineLevel="1" x14ac:dyDescent="0.25">
      <c r="A27" s="11" t="s">
        <v>19</v>
      </c>
      <c r="B27" s="12" t="s">
        <v>93</v>
      </c>
      <c r="C27" s="4">
        <f>C28+C30+C29</f>
        <v>1660</v>
      </c>
      <c r="D27" s="4">
        <f>D28+D30+D29</f>
        <v>0</v>
      </c>
      <c r="E27" s="4">
        <f t="shared" si="3"/>
        <v>0</v>
      </c>
    </row>
    <row r="28" spans="1:5" ht="45" outlineLevel="1" x14ac:dyDescent="0.25">
      <c r="A28" s="5" t="s">
        <v>20</v>
      </c>
      <c r="B28" s="6" t="s">
        <v>81</v>
      </c>
      <c r="C28" s="2">
        <f>'Бюджет (2)'!C21</f>
        <v>40</v>
      </c>
      <c r="D28" s="2">
        <f>'Бюджет (2)'!D21</f>
        <v>0</v>
      </c>
      <c r="E28" s="2">
        <f t="shared" si="3"/>
        <v>0</v>
      </c>
    </row>
    <row r="29" spans="1:5" ht="30" hidden="1" outlineLevel="1" x14ac:dyDescent="0.25">
      <c r="A29" s="5" t="s">
        <v>38</v>
      </c>
      <c r="B29" s="6" t="s">
        <v>82</v>
      </c>
      <c r="C29" s="2">
        <f>'Бюджет (2)'!C22</f>
        <v>0</v>
      </c>
      <c r="D29" s="2">
        <f>'Бюджет (2)'!D22</f>
        <v>0</v>
      </c>
      <c r="E29" s="2" t="e">
        <f t="shared" si="3"/>
        <v>#DIV/0!</v>
      </c>
    </row>
    <row r="30" spans="1:5" ht="30" outlineLevel="1" x14ac:dyDescent="0.25">
      <c r="A30" s="5" t="s">
        <v>42</v>
      </c>
      <c r="B30" s="6" t="s">
        <v>94</v>
      </c>
      <c r="C30" s="2">
        <f>'Бюджет (2)'!C23</f>
        <v>1620</v>
      </c>
      <c r="D30" s="2">
        <f>'Бюджет (2)'!D23</f>
        <v>0</v>
      </c>
      <c r="E30" s="2">
        <f t="shared" si="3"/>
        <v>0</v>
      </c>
    </row>
    <row r="31" spans="1:5" ht="57" outlineLevel="1" x14ac:dyDescent="0.25">
      <c r="A31" s="11" t="s">
        <v>62</v>
      </c>
      <c r="B31" s="12" t="s">
        <v>63</v>
      </c>
      <c r="C31" s="4">
        <f>'Бюджет (2)'!C24</f>
        <v>10</v>
      </c>
      <c r="D31" s="4">
        <f>'Бюджет (2)'!D24</f>
        <v>2</v>
      </c>
      <c r="E31" s="4">
        <f t="shared" si="3"/>
        <v>20</v>
      </c>
    </row>
    <row r="32" spans="1:5" ht="42.75" hidden="1" outlineLevel="1" x14ac:dyDescent="0.25">
      <c r="A32" s="11" t="s">
        <v>21</v>
      </c>
      <c r="B32" s="12" t="s">
        <v>68</v>
      </c>
      <c r="C32" s="4">
        <f>'Бюджет (2)'!C25</f>
        <v>0</v>
      </c>
      <c r="D32" s="4">
        <f>'Бюджет (2)'!D25</f>
        <v>0</v>
      </c>
      <c r="E32" s="4" t="e">
        <f t="shared" ref="E32:E51" si="4">D32/C32*100</f>
        <v>#DIV/0!</v>
      </c>
    </row>
    <row r="33" spans="1:5" ht="30" outlineLevel="1" x14ac:dyDescent="0.25">
      <c r="A33" s="11"/>
      <c r="B33" s="10" t="s">
        <v>30</v>
      </c>
      <c r="C33" s="3">
        <f>C34</f>
        <v>72860</v>
      </c>
      <c r="D33" s="3">
        <f>D34</f>
        <v>6056</v>
      </c>
      <c r="E33" s="3">
        <f t="shared" si="4"/>
        <v>8.3118309085918209</v>
      </c>
    </row>
    <row r="34" spans="1:5" s="13" customFormat="1" ht="28.5" x14ac:dyDescent="0.2">
      <c r="A34" s="11" t="s">
        <v>22</v>
      </c>
      <c r="B34" s="12" t="s">
        <v>84</v>
      </c>
      <c r="C34" s="4">
        <f>'Бюджет (2)'!C26</f>
        <v>72860</v>
      </c>
      <c r="D34" s="4">
        <f>'Бюджет (2)'!D26</f>
        <v>6056</v>
      </c>
      <c r="E34" s="4">
        <f t="shared" si="4"/>
        <v>8.3118309085918209</v>
      </c>
    </row>
    <row r="35" spans="1:5" ht="57" outlineLevel="1" x14ac:dyDescent="0.25">
      <c r="A35" s="23" t="s">
        <v>64</v>
      </c>
      <c r="B35" s="12" t="s">
        <v>85</v>
      </c>
      <c r="C35" s="4">
        <f>'Бюджет (2)'!C27</f>
        <v>10672</v>
      </c>
      <c r="D35" s="4">
        <f>'Бюджет (2)'!D27</f>
        <v>673</v>
      </c>
      <c r="E35" s="4">
        <f t="shared" si="4"/>
        <v>6.3062218890554718</v>
      </c>
    </row>
    <row r="36" spans="1:5" ht="30" outlineLevel="1" x14ac:dyDescent="0.25">
      <c r="A36" s="23"/>
      <c r="B36" s="10" t="s">
        <v>31</v>
      </c>
      <c r="C36" s="3">
        <f>C37</f>
        <v>39616</v>
      </c>
      <c r="D36" s="3">
        <f>D37</f>
        <v>2867</v>
      </c>
      <c r="E36" s="3">
        <f t="shared" si="4"/>
        <v>7.2369749596122777</v>
      </c>
    </row>
    <row r="37" spans="1:5" ht="42.75" outlineLevel="1" x14ac:dyDescent="0.25">
      <c r="A37" s="11" t="s">
        <v>41</v>
      </c>
      <c r="B37" s="24" t="s">
        <v>86</v>
      </c>
      <c r="C37" s="4">
        <f>'Бюджет (2)'!C28</f>
        <v>39616</v>
      </c>
      <c r="D37" s="4">
        <f>'Бюджет (2)'!D28</f>
        <v>2867</v>
      </c>
      <c r="E37" s="4">
        <f t="shared" si="4"/>
        <v>7.2369749596122777</v>
      </c>
    </row>
    <row r="38" spans="1:5" ht="30" hidden="1" outlineLevel="1" x14ac:dyDescent="0.25">
      <c r="A38" s="15" t="s">
        <v>40</v>
      </c>
      <c r="B38" s="6" t="s">
        <v>39</v>
      </c>
      <c r="C38" s="2">
        <f>'Бюджет (2)'!C29</f>
        <v>0</v>
      </c>
      <c r="D38" s="2">
        <f>'Бюджет (2)'!D29</f>
        <v>0</v>
      </c>
      <c r="E38" s="2" t="e">
        <f t="shared" si="4"/>
        <v>#DIV/0!</v>
      </c>
    </row>
    <row r="39" spans="1:5" ht="30" hidden="1" outlineLevel="1" x14ac:dyDescent="0.25">
      <c r="A39" s="15" t="s">
        <v>46</v>
      </c>
      <c r="B39" s="6" t="s">
        <v>55</v>
      </c>
      <c r="C39" s="2">
        <f>'Бюджет (2)'!C30</f>
        <v>0</v>
      </c>
      <c r="D39" s="2">
        <f>'Бюджет (2)'!D30</f>
        <v>0</v>
      </c>
      <c r="E39" s="2" t="e">
        <f t="shared" si="4"/>
        <v>#DIV/0!</v>
      </c>
    </row>
    <row r="40" spans="1:5" ht="30" hidden="1" outlineLevel="1" x14ac:dyDescent="0.25">
      <c r="A40" s="5" t="s">
        <v>53</v>
      </c>
      <c r="B40" s="6" t="s">
        <v>56</v>
      </c>
      <c r="C40" s="2">
        <f>'Бюджет (2)'!C31</f>
        <v>0</v>
      </c>
      <c r="D40" s="2">
        <f>'Бюджет (2)'!D31</f>
        <v>0</v>
      </c>
      <c r="E40" s="2" t="e">
        <f t="shared" si="4"/>
        <v>#DIV/0!</v>
      </c>
    </row>
    <row r="41" spans="1:5" ht="28.5" outlineLevel="1" x14ac:dyDescent="0.25">
      <c r="A41" s="11" t="s">
        <v>54</v>
      </c>
      <c r="B41" s="12" t="s">
        <v>87</v>
      </c>
      <c r="C41" s="4">
        <f>C42+C43+C44</f>
        <v>117642</v>
      </c>
      <c r="D41" s="4">
        <f>D42+D43+D44</f>
        <v>4514</v>
      </c>
      <c r="E41" s="4">
        <f t="shared" si="4"/>
        <v>3.837064993794733</v>
      </c>
    </row>
    <row r="42" spans="1:5" ht="45" outlineLevel="1" x14ac:dyDescent="0.25">
      <c r="A42" s="5" t="s">
        <v>48</v>
      </c>
      <c r="B42" s="6" t="s">
        <v>23</v>
      </c>
      <c r="C42" s="2">
        <f>'Бюджет (2)'!C33</f>
        <v>68232</v>
      </c>
      <c r="D42" s="2">
        <f>'Бюджет (2)'!D33</f>
        <v>0</v>
      </c>
      <c r="E42" s="2">
        <f t="shared" si="4"/>
        <v>0</v>
      </c>
    </row>
    <row r="43" spans="1:5" ht="30" outlineLevel="1" x14ac:dyDescent="0.25">
      <c r="A43" s="5" t="s">
        <v>49</v>
      </c>
      <c r="B43" s="6" t="s">
        <v>25</v>
      </c>
      <c r="C43" s="2">
        <f>'Бюджет (2)'!C34</f>
        <v>5047</v>
      </c>
      <c r="D43" s="2">
        <f>'Бюджет (2)'!D34</f>
        <v>131</v>
      </c>
      <c r="E43" s="2">
        <f t="shared" si="4"/>
        <v>2.5956013473350503</v>
      </c>
    </row>
    <row r="44" spans="1:5" ht="30" outlineLevel="1" x14ac:dyDescent="0.25">
      <c r="A44" s="5" t="s">
        <v>50</v>
      </c>
      <c r="B44" s="6" t="s">
        <v>24</v>
      </c>
      <c r="C44" s="2">
        <f>'Бюджет (2)'!C35</f>
        <v>44363</v>
      </c>
      <c r="D44" s="2">
        <f>'Бюджет (2)'!D35</f>
        <v>4383</v>
      </c>
      <c r="E44" s="2">
        <f t="shared" si="4"/>
        <v>9.8798548339832752</v>
      </c>
    </row>
    <row r="45" spans="1:5" ht="42.75" outlineLevel="1" x14ac:dyDescent="0.25">
      <c r="A45" s="11" t="s">
        <v>51</v>
      </c>
      <c r="B45" s="12" t="s">
        <v>57</v>
      </c>
      <c r="C45" s="4">
        <f>C46</f>
        <v>191044</v>
      </c>
      <c r="D45" s="4">
        <f>D46</f>
        <v>0</v>
      </c>
      <c r="E45" s="4">
        <f t="shared" si="4"/>
        <v>0</v>
      </c>
    </row>
    <row r="46" spans="1:5" ht="30" outlineLevel="1" x14ac:dyDescent="0.25">
      <c r="A46" s="11"/>
      <c r="B46" s="10" t="s">
        <v>31</v>
      </c>
      <c r="C46" s="2">
        <f>'Бюджет (2)'!C36</f>
        <v>191044</v>
      </c>
      <c r="D46" s="2">
        <f>'Бюджет (2)'!D36</f>
        <v>0</v>
      </c>
      <c r="E46" s="2">
        <f t="shared" si="4"/>
        <v>0</v>
      </c>
    </row>
    <row r="47" spans="1:5" ht="28.5" outlineLevel="1" x14ac:dyDescent="0.25">
      <c r="A47" s="11" t="s">
        <v>52</v>
      </c>
      <c r="B47" s="12" t="s">
        <v>58</v>
      </c>
      <c r="C47" s="4">
        <f>'Бюджет (2)'!C37</f>
        <v>1350</v>
      </c>
      <c r="D47" s="4">
        <f>'Бюджет (2)'!D37</f>
        <v>0</v>
      </c>
      <c r="E47" s="4">
        <f t="shared" si="4"/>
        <v>0</v>
      </c>
    </row>
    <row r="48" spans="1:5" ht="28.5" outlineLevel="1" x14ac:dyDescent="0.25">
      <c r="A48" s="11" t="s">
        <v>65</v>
      </c>
      <c r="B48" s="12" t="s">
        <v>88</v>
      </c>
      <c r="C48" s="4">
        <f>'Бюджет (2)'!C38</f>
        <v>930</v>
      </c>
      <c r="D48" s="4">
        <f>'Бюджет (2)'!D38</f>
        <v>0</v>
      </c>
      <c r="E48" s="4">
        <f t="shared" si="4"/>
        <v>0</v>
      </c>
    </row>
    <row r="49" spans="1:5" ht="28.5" outlineLevel="1" x14ac:dyDescent="0.25">
      <c r="A49" s="11" t="s">
        <v>66</v>
      </c>
      <c r="B49" s="12" t="s">
        <v>89</v>
      </c>
      <c r="C49" s="4">
        <f>'Бюджет (2)'!C39</f>
        <v>3005</v>
      </c>
      <c r="D49" s="4">
        <f>'Бюджет (2)'!D39</f>
        <v>37</v>
      </c>
      <c r="E49" s="4">
        <f t="shared" si="4"/>
        <v>1.2312811980033278</v>
      </c>
    </row>
    <row r="50" spans="1:5" ht="57" outlineLevel="1" x14ac:dyDescent="0.25">
      <c r="A50" s="11" t="s">
        <v>98</v>
      </c>
      <c r="B50" s="12" t="s">
        <v>99</v>
      </c>
      <c r="C50" s="4">
        <f>'Бюджет (2)'!C40</f>
        <v>13671</v>
      </c>
      <c r="D50" s="4">
        <f>'Бюджет (2)'!D40</f>
        <v>0</v>
      </c>
      <c r="E50" s="4">
        <f t="shared" si="4"/>
        <v>0</v>
      </c>
    </row>
    <row r="51" spans="1:5" ht="15" outlineLevel="1" x14ac:dyDescent="0.25">
      <c r="A51" s="5"/>
      <c r="B51" s="12" t="s">
        <v>26</v>
      </c>
      <c r="C51" s="4">
        <f>C6+C12+C33+C45+C23+C47+C18+C17+C36+C50</f>
        <v>1963600</v>
      </c>
      <c r="D51" s="4">
        <f>D6+D12+D33+D45+D23+D47+D18+D17+D36</f>
        <v>95163</v>
      </c>
      <c r="E51" s="4">
        <f t="shared" si="4"/>
        <v>4.8463536361784483</v>
      </c>
    </row>
    <row r="52" spans="1:5" ht="15" outlineLevel="1" x14ac:dyDescent="0.25">
      <c r="A52" s="16"/>
      <c r="B52" s="17"/>
      <c r="C52" s="18"/>
      <c r="D52" s="18"/>
      <c r="E52" s="18"/>
    </row>
    <row r="53" spans="1:5" s="13" customFormat="1" ht="22.5" customHeight="1" x14ac:dyDescent="0.2">
      <c r="A53" s="19"/>
      <c r="B53" s="19"/>
      <c r="C53" s="19"/>
      <c r="D53" s="19"/>
      <c r="E53" s="19"/>
    </row>
    <row r="89" spans="1:1" ht="12.75" customHeight="1" x14ac:dyDescent="0.25">
      <c r="A89" s="21"/>
    </row>
  </sheetData>
  <mergeCells count="3">
    <mergeCell ref="B2:E2"/>
    <mergeCell ref="B3:E3"/>
    <mergeCell ref="A1:E1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1" manualBreakCount="1">
    <brk id="5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Бюджет (2)</vt:lpstr>
      <vt:lpstr>грбс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Пользователь</cp:lastModifiedBy>
  <cp:lastPrinted>2025-02-03T05:54:01Z</cp:lastPrinted>
  <dcterms:created xsi:type="dcterms:W3CDTF">2002-03-11T10:22:12Z</dcterms:created>
  <dcterms:modified xsi:type="dcterms:W3CDTF">2026-02-02T04:58:45Z</dcterms:modified>
</cp:coreProperties>
</file>