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грбс!$A$1:$E$53</definedName>
  </definedNames>
  <calcPr calcId="145621"/>
</workbook>
</file>

<file path=xl/calcChain.xml><?xml version="1.0" encoding="utf-8"?>
<calcChain xmlns="http://schemas.openxmlformats.org/spreadsheetml/2006/main">
  <c r="D50" i="3" l="1"/>
  <c r="C50" i="3"/>
  <c r="E40" i="4"/>
  <c r="E50" i="3" l="1"/>
  <c r="D15" i="4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C51" i="3" l="1"/>
  <c r="E18" i="3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<sst xmlns="http://schemas.openxmlformats.org/spreadsheetml/2006/main" count="168" uniqueCount="100">
  <si>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</si>
  <si>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</si>
  <si>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</si>
  <si>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</si>
  <si>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</si>
  <si>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</si>
  <si>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</si>
  <si>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</si>
  <si>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</si>
  <si>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</si>
  <si>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</si>
  <si>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</si>
  <si>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</si>
  <si>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</si>
  <si>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</si>
  <si>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</si>
  <si>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</si>
  <si>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</si>
  <si>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</si>
  <si>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</si>
  <si>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</si>
  <si>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</si>
  <si>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</si>
  <si>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</si>
  <si>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</si>
  <si>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</si>
  <si>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</si>
  <si>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</si>
  <si>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</si>
  <si>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</si>
  <si>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</si>
  <si>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</si>
  <si>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</si>
  <si>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</si>
  <si>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</si>
  <si>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</si>
  <si>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</si>
  <si>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</si>
  <si>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</si>
  <si>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</si>
  <si>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</si>
  <si>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</si>
  <si>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</si>
  <si>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</si>
  <si>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</si>
  <si>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</si>
  <si>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</si>
  <si>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</si>
  <si>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</si>
  <si>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</si>
  <si>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</si>
  <si>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</si>
  <si>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</si>
  <si>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</si>
  <si>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</si>
  <si>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</si>
  <si>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</si>
  <si>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</si>
  <si>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</si>
  <si>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</si>
  <si>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</si>
  <si>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</si>
  <si>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</si>
  <si>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</si>
  <si>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</si>
  <si>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</si>
  <si>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</si>
  <si>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</si>
  <si>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</si>
  <si>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</si>
  <si>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</si>
  <si>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</si>
  <si>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</si>
  <si>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</si>
  <si>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</si>
  <si>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</si>
  <si>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</si>
  <si>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</si>
  <si>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</si>
  <si>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</si>
  <si>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</si>
  <si>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</si>
  <si>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</si>
  <si>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</si>
  <si>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</si>
  <si>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</si>
  <si>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</si>
  <si>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</si>
  <si>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</si>
  <si>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</si>
  <si>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</si>
  <si>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</si>
  <si>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</si>
  <si>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</si>
  <si>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</si>
  <si>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</si>
  <si>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</si>
  <si>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</si>
  <si>
    <t>Информация об исполнении муниципальных программ и подпрограмм городского округа г. Саянск на 01.03.2026г.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</si>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</sst>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J10" sqref="J10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98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1353003</v>
      </c>
      <c r="D6" s="4">
        <f>D7+D8+D9+D10</f>
        <v>181627</v>
      </c>
      <c r="E6" s="4">
        <f>D6/C6*100</f>
        <v>13.423990929805774</v>
      </c>
    </row>
    <row r="7" spans="1:5" ht="15" outlineLevel="1" x14ac:dyDescent="0.25">
      <c r="A7" s="5" t="s">
        <v>5</v>
      </c>
      <c r="B7" s="6" t="s">
        <v>71</v>
      </c>
      <c r="C7" s="2">
        <v>531211</v>
      </c>
      <c r="D7" s="2">
        <v>69862</v>
      </c>
      <c r="E7" s="2">
        <f>D7/C7*100</f>
        <v>13.151459589503983</v>
      </c>
    </row>
    <row r="8" spans="1:5" ht="15" outlineLevel="1" x14ac:dyDescent="0.25">
      <c r="A8" s="5" t="s">
        <v>6</v>
      </c>
      <c r="B8" s="6" t="s">
        <v>72</v>
      </c>
      <c r="C8" s="2">
        <v>737725</v>
      </c>
      <c r="D8" s="2">
        <v>99126</v>
      </c>
      <c r="E8" s="2">
        <f>D8/C8*100</f>
        <v>13.436714222779491</v>
      </c>
    </row>
    <row r="9" spans="1:5" ht="30" outlineLevel="1" x14ac:dyDescent="0.25">
      <c r="A9" s="5" t="s">
        <v>7</v>
      </c>
      <c r="B9" s="6" t="s">
        <v>73</v>
      </c>
      <c r="C9" s="2">
        <v>46238</v>
      </c>
      <c r="D9" s="2">
        <v>6906</v>
      </c>
      <c r="E9" s="2">
        <f t="shared" ref="E9:E10" si="0">D9/C9*100</f>
        <v>14.93576711795493</v>
      </c>
    </row>
    <row r="10" spans="1:5" ht="30" outlineLevel="1" x14ac:dyDescent="0.25">
      <c r="A10" s="5" t="s">
        <v>15</v>
      </c>
      <c r="B10" s="6" t="s">
        <v>74</v>
      </c>
      <c r="C10" s="2">
        <v>37829</v>
      </c>
      <c r="D10" s="2">
        <v>5733</v>
      </c>
      <c r="E10" s="2">
        <f t="shared" si="0"/>
        <v>15.155039784292473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172002</v>
      </c>
      <c r="D11" s="4">
        <f>D12+D13+D14</f>
        <v>24149</v>
      </c>
      <c r="E11" s="4">
        <f>D11/C11*100</f>
        <v>14.039953023802049</v>
      </c>
    </row>
    <row r="12" spans="1:5" ht="15" outlineLevel="1" x14ac:dyDescent="0.25">
      <c r="A12" s="5" t="s">
        <v>9</v>
      </c>
      <c r="B12" s="6" t="s">
        <v>59</v>
      </c>
      <c r="C12" s="2">
        <v>157080</v>
      </c>
      <c r="D12" s="2">
        <v>23472</v>
      </c>
      <c r="E12" s="2">
        <f>D12/C12*100</f>
        <v>14.942704354469061</v>
      </c>
    </row>
    <row r="13" spans="1:5" ht="15" outlineLevel="1" x14ac:dyDescent="0.25">
      <c r="A13" s="5" t="s">
        <v>10</v>
      </c>
      <c r="B13" s="6" t="s">
        <v>60</v>
      </c>
      <c r="C13" s="2">
        <v>10570</v>
      </c>
      <c r="D13" s="2">
        <v>26</v>
      </c>
      <c r="E13" s="2">
        <f t="shared" ref="E13:E16" si="1">D13/C13*100</f>
        <v>0.24597918637653737</v>
      </c>
    </row>
    <row r="14" spans="1:5" ht="30" outlineLevel="1" x14ac:dyDescent="0.25">
      <c r="A14" s="5" t="s">
        <v>11</v>
      </c>
      <c r="B14" s="6" t="s">
        <v>61</v>
      </c>
      <c r="C14" s="2">
        <v>4352</v>
      </c>
      <c r="D14" s="2">
        <v>651</v>
      </c>
      <c r="E14" s="2">
        <f t="shared" si="1"/>
        <v>14.958639705882353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10868</v>
      </c>
      <c r="D15" s="4">
        <f>D16</f>
        <v>1914</v>
      </c>
      <c r="E15" s="4">
        <f>D15/C15*100</f>
        <v>17.611336032388664</v>
      </c>
    </row>
    <row r="16" spans="1:5" ht="30" outlineLevel="1" x14ac:dyDescent="0.25">
      <c r="A16" s="5" t="s">
        <v>13</v>
      </c>
      <c r="B16" s="6" t="s">
        <v>16</v>
      </c>
      <c r="C16" s="2">
        <v>10868</v>
      </c>
      <c r="D16" s="2">
        <v>1914</v>
      </c>
      <c r="E16" s="2">
        <f t="shared" si="1"/>
        <v>17.611336032388664</v>
      </c>
    </row>
    <row r="17" spans="1:5" ht="28.5" outlineLevel="1" x14ac:dyDescent="0.25">
      <c r="A17" s="11" t="s">
        <v>14</v>
      </c>
      <c r="B17" s="12" t="s">
        <v>77</v>
      </c>
      <c r="C17" s="4">
        <v>14630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149244</v>
      </c>
      <c r="D18" s="4">
        <v>25548</v>
      </c>
      <c r="E18" s="4">
        <f>D18/C18*100</f>
        <v>17.118276111602476</v>
      </c>
    </row>
    <row r="19" spans="1:5" ht="28.9" customHeight="1" outlineLevel="1" x14ac:dyDescent="0.25">
      <c r="A19" s="11" t="s">
        <v>18</v>
      </c>
      <c r="B19" s="12" t="s">
        <v>79</v>
      </c>
      <c r="C19" s="4">
        <v>4317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1660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1620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3</v>
      </c>
      <c r="E24" s="4">
        <f t="shared" si="2"/>
        <v>30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84321</v>
      </c>
      <c r="D26" s="4">
        <v>12994</v>
      </c>
      <c r="E26" s="4">
        <f>D26/C26*100</f>
        <v>15.41015879792697</v>
      </c>
    </row>
    <row r="27" spans="1:5" s="13" customFormat="1" ht="57" x14ac:dyDescent="0.2">
      <c r="A27" s="23" t="s">
        <v>64</v>
      </c>
      <c r="B27" s="12" t="s">
        <v>85</v>
      </c>
      <c r="C27" s="25">
        <v>10792</v>
      </c>
      <c r="D27" s="25">
        <v>1722</v>
      </c>
      <c r="E27" s="4">
        <f>D27/C27*100</f>
        <v>15.956263899184581</v>
      </c>
    </row>
    <row r="28" spans="1:5" ht="42.75" outlineLevel="1" x14ac:dyDescent="0.25">
      <c r="A28" s="23" t="s">
        <v>41</v>
      </c>
      <c r="B28" s="24" t="s">
        <v>86</v>
      </c>
      <c r="C28" s="25">
        <v>62595</v>
      </c>
      <c r="D28" s="25">
        <v>6108</v>
      </c>
      <c r="E28" s="4">
        <f>D28/C28*100</f>
        <v>9.7579678888090111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130476</v>
      </c>
      <c r="D32" s="4">
        <f>D33+D34+D35</f>
        <v>10023</v>
      </c>
      <c r="E32" s="4">
        <f>D32/C32*100</f>
        <v>7.6818725282810627</v>
      </c>
    </row>
    <row r="33" spans="1:5" ht="45" outlineLevel="1" x14ac:dyDescent="0.25">
      <c r="A33" s="5" t="s">
        <v>48</v>
      </c>
      <c r="B33" s="6" t="s">
        <v>23</v>
      </c>
      <c r="C33" s="2">
        <v>73908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5235</v>
      </c>
      <c r="D34" s="2">
        <v>131</v>
      </c>
      <c r="E34" s="2">
        <f t="shared" si="3"/>
        <v>2.5023877745940784</v>
      </c>
    </row>
    <row r="35" spans="1:5" ht="30" outlineLevel="1" x14ac:dyDescent="0.25">
      <c r="A35" s="5" t="s">
        <v>50</v>
      </c>
      <c r="B35" s="6" t="s">
        <v>24</v>
      </c>
      <c r="C35" s="2">
        <v>51333</v>
      </c>
      <c r="D35" s="2">
        <v>9892</v>
      </c>
      <c r="E35" s="2">
        <f t="shared" si="3"/>
        <v>19.270255001655855</v>
      </c>
    </row>
    <row r="36" spans="1:5" ht="42.75" outlineLevel="1" x14ac:dyDescent="0.25">
      <c r="A36" s="11" t="s">
        <v>51</v>
      </c>
      <c r="B36" s="12" t="s">
        <v>57</v>
      </c>
      <c r="C36" s="4">
        <v>197800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11418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930</v>
      </c>
      <c r="D38" s="4">
        <v>0</v>
      </c>
      <c r="E38" s="4">
        <f t="shared" si="3"/>
        <v>0</v>
      </c>
    </row>
    <row r="39" spans="1:5" ht="28.5" outlineLevel="1" x14ac:dyDescent="0.25">
      <c r="A39" s="11" t="s">
        <v>66</v>
      </c>
      <c r="B39" s="12" t="s">
        <v>89</v>
      </c>
      <c r="C39" s="4">
        <v>4375</v>
      </c>
      <c r="D39" s="4">
        <v>37</v>
      </c>
      <c r="E39" s="4">
        <f t="shared" si="3"/>
        <v>0.84571428571428575</v>
      </c>
    </row>
    <row r="40" spans="1:5" ht="71.25" hidden="1" outlineLevel="1" x14ac:dyDescent="0.25">
      <c r="A40" s="11" t="s">
        <v>96</v>
      </c>
      <c r="B40" s="12" t="s">
        <v>97</v>
      </c>
      <c r="C40" s="4">
        <v>0</v>
      </c>
      <c r="D40" s="4">
        <v>0</v>
      </c>
      <c r="E40" s="4" t="e">
        <f t="shared" si="3"/>
        <v>#DIV/0!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2208441</v>
      </c>
      <c r="D41" s="4">
        <f>D6+D11+D15+D17+D18+D19+D20+D25+D26+D28+D32+D36+D37+D24+D27+D38+D39+D40</f>
        <v>264125</v>
      </c>
      <c r="E41" s="4">
        <f>D41/C41*100</f>
        <v>11.959794262106165</v>
      </c>
    </row>
    <row r="42" spans="1:5" ht="15" outlineLevel="1" x14ac:dyDescent="0.25">
      <c r="A42" s="5"/>
      <c r="B42" s="6" t="s">
        <v>27</v>
      </c>
      <c r="C42" s="2">
        <v>777421</v>
      </c>
      <c r="D42" s="2">
        <v>112874</v>
      </c>
      <c r="E42" s="2">
        <f>D42/C42*100</f>
        <v>14.519031515742437</v>
      </c>
    </row>
    <row r="43" spans="1:5" ht="42" customHeight="1" outlineLevel="1" x14ac:dyDescent="0.25">
      <c r="A43" s="20"/>
      <c r="B43" s="20"/>
      <c r="C43" s="27"/>
      <c r="D43" s="27"/>
      <c r="E43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G63" sqref="G63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99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1353003</v>
      </c>
      <c r="D6" s="3">
        <f>D7</f>
        <v>181627</v>
      </c>
      <c r="E6" s="3">
        <f>D6/C6*100</f>
        <v>13.423990929805774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1353003</v>
      </c>
      <c r="D7" s="4">
        <f>SUM(D8:D11)</f>
        <v>181627</v>
      </c>
      <c r="E7" s="4">
        <f>D7/C7*100</f>
        <v>13.423990929805774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531211</v>
      </c>
      <c r="D8" s="2">
        <f>'Бюджет (2)'!D7</f>
        <v>69862</v>
      </c>
      <c r="E8" s="2">
        <f>D8/C8*100</f>
        <v>13.151459589503983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737725</v>
      </c>
      <c r="D9" s="2">
        <f>'Бюджет (2)'!D8</f>
        <v>99126</v>
      </c>
      <c r="E9" s="2">
        <f t="shared" ref="E9:E11" si="0">D9/C9*100</f>
        <v>13.436714222779491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46238</v>
      </c>
      <c r="D10" s="2">
        <f>'Бюджет (2)'!D9</f>
        <v>6906</v>
      </c>
      <c r="E10" s="2">
        <f t="shared" si="0"/>
        <v>14.93576711795493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37829</v>
      </c>
      <c r="D11" s="2">
        <f>'Бюджет (2)'!D10</f>
        <v>5733</v>
      </c>
      <c r="E11" s="2">
        <f t="shared" si="0"/>
        <v>15.155039784292473</v>
      </c>
    </row>
    <row r="12" spans="1:6" ht="30" outlineLevel="1" x14ac:dyDescent="0.25">
      <c r="A12" s="5"/>
      <c r="B12" s="10" t="s">
        <v>29</v>
      </c>
      <c r="C12" s="3">
        <f>C13</f>
        <v>172002</v>
      </c>
      <c r="D12" s="3">
        <f>D13</f>
        <v>24149</v>
      </c>
      <c r="E12" s="3">
        <f>D12/C12*100</f>
        <v>14.039953023802049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172002</v>
      </c>
      <c r="D13" s="4">
        <f>SUM(D14:D16)</f>
        <v>24149</v>
      </c>
      <c r="E13" s="4">
        <f>D13/C13*100</f>
        <v>14.039953023802049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157080</v>
      </c>
      <c r="D14" s="2">
        <f>'Бюджет (2)'!D12</f>
        <v>23472</v>
      </c>
      <c r="E14" s="2">
        <f t="shared" ref="E14:E18" si="1">D14/C14*100</f>
        <v>14.942704354469061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10570</v>
      </c>
      <c r="D15" s="2">
        <f>'Бюджет (2)'!D13</f>
        <v>26</v>
      </c>
      <c r="E15" s="2">
        <f t="shared" si="1"/>
        <v>0.24597918637653737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4352</v>
      </c>
      <c r="D16" s="2">
        <f>'Бюджет (2)'!D14</f>
        <v>651</v>
      </c>
      <c r="E16" s="2">
        <f t="shared" si="1"/>
        <v>14.958639705882353</v>
      </c>
    </row>
    <row r="17" spans="1:5" ht="30" outlineLevel="1" x14ac:dyDescent="0.25">
      <c r="A17" s="5"/>
      <c r="B17" s="10" t="s">
        <v>28</v>
      </c>
      <c r="C17" s="2">
        <f>C21</f>
        <v>10615</v>
      </c>
      <c r="D17" s="2">
        <f>D21</f>
        <v>1912</v>
      </c>
      <c r="E17" s="2">
        <f t="shared" si="1"/>
        <v>18.012246820536976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316687</v>
      </c>
      <c r="D18" s="2">
        <f>D22+D24+D25+D26+D27+D31+D32+D35+D48+D49+D41</f>
        <v>37335</v>
      </c>
      <c r="E18" s="2">
        <f t="shared" si="1"/>
        <v>11.789243006501687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10868</v>
      </c>
      <c r="D19" s="4">
        <f>D20</f>
        <v>1914</v>
      </c>
      <c r="E19" s="14">
        <f t="shared" ref="E19:E25" si="2">D19/C19*100</f>
        <v>17.611336032388664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10868</v>
      </c>
      <c r="D20" s="29">
        <f>D21+D22+D23</f>
        <v>1914</v>
      </c>
      <c r="E20" s="2">
        <f t="shared" si="2"/>
        <v>17.611336032388664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10615</v>
      </c>
      <c r="D21" s="29">
        <v>1912</v>
      </c>
      <c r="E21" s="2">
        <f t="shared" si="2"/>
        <v>18.012246820536976</v>
      </c>
    </row>
    <row r="22" spans="1:5" ht="31.9" customHeight="1" outlineLevel="1" x14ac:dyDescent="0.25">
      <c r="A22" s="5" t="s">
        <v>35</v>
      </c>
      <c r="B22" s="6" t="s">
        <v>37</v>
      </c>
      <c r="C22" s="29">
        <v>253</v>
      </c>
      <c r="D22" s="29">
        <v>2</v>
      </c>
      <c r="E22" s="2">
        <f t="shared" si="2"/>
        <v>0.79051383399209485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14630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149244</v>
      </c>
      <c r="D25" s="4">
        <f>'Бюджет (2)'!D18</f>
        <v>25548</v>
      </c>
      <c r="E25" s="4">
        <f t="shared" si="2"/>
        <v>17.118276111602476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4317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1660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1620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3</v>
      </c>
      <c r="E31" s="4">
        <f t="shared" si="3"/>
        <v>30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84321</v>
      </c>
      <c r="D33" s="3">
        <f>D34</f>
        <v>12994</v>
      </c>
      <c r="E33" s="3">
        <f t="shared" si="4"/>
        <v>15.41015879792697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84321</v>
      </c>
      <c r="D34" s="4">
        <f>'Бюджет (2)'!D26</f>
        <v>12994</v>
      </c>
      <c r="E34" s="4">
        <f t="shared" si="4"/>
        <v>15.41015879792697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10792</v>
      </c>
      <c r="D35" s="4">
        <f>'Бюджет (2)'!D27</f>
        <v>1722</v>
      </c>
      <c r="E35" s="4">
        <f t="shared" si="4"/>
        <v>15.956263899184581</v>
      </c>
    </row>
    <row r="36" spans="1:5" ht="30" outlineLevel="1" x14ac:dyDescent="0.25">
      <c r="A36" s="23"/>
      <c r="B36" s="10" t="s">
        <v>31</v>
      </c>
      <c r="C36" s="3">
        <f>C37</f>
        <v>62595</v>
      </c>
      <c r="D36" s="3">
        <f>D37</f>
        <v>6108</v>
      </c>
      <c r="E36" s="3">
        <f t="shared" si="4"/>
        <v>9.7579678888090111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62595</v>
      </c>
      <c r="D37" s="4">
        <f>'Бюджет (2)'!D28</f>
        <v>6108</v>
      </c>
      <c r="E37" s="4">
        <f t="shared" si="4"/>
        <v>9.7579678888090111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130476</v>
      </c>
      <c r="D41" s="4">
        <f>D42+D43+D44</f>
        <v>10023</v>
      </c>
      <c r="E41" s="4">
        <f t="shared" si="4"/>
        <v>7.6818725282810627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73908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5235</v>
      </c>
      <c r="D43" s="2">
        <f>'Бюджет (2)'!D34</f>
        <v>131</v>
      </c>
      <c r="E43" s="2">
        <f t="shared" si="4"/>
        <v>2.5023877745940784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51333</v>
      </c>
      <c r="D44" s="2">
        <f>'Бюджет (2)'!D35</f>
        <v>9892</v>
      </c>
      <c r="E44" s="2">
        <f t="shared" si="4"/>
        <v>19.270255001655855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197800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197800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11418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930</v>
      </c>
      <c r="D48" s="4">
        <f>'Бюджет (2)'!D38</f>
        <v>0</v>
      </c>
      <c r="E48" s="4">
        <f t="shared" si="4"/>
        <v>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4375</v>
      </c>
      <c r="D49" s="4">
        <f>'Бюджет (2)'!D39</f>
        <v>37</v>
      </c>
      <c r="E49" s="4">
        <f t="shared" si="4"/>
        <v>0.84571428571428575</v>
      </c>
    </row>
    <row r="50" spans="1:5" ht="57" hidden="1" outlineLevel="1" x14ac:dyDescent="0.25">
      <c r="A50" s="11" t="s">
        <v>96</v>
      </c>
      <c r="B50" s="12" t="s">
        <v>97</v>
      </c>
      <c r="C50" s="4">
        <f>'Бюджет (2)'!C40</f>
        <v>0</v>
      </c>
      <c r="D50" s="4">
        <f>'Бюджет (2)'!D40</f>
        <v>0</v>
      </c>
      <c r="E50" s="4" t="e">
        <f t="shared" si="4"/>
        <v>#DIV/0!</v>
      </c>
    </row>
    <row r="51" spans="1:5" ht="15" outlineLevel="1" x14ac:dyDescent="0.25">
      <c r="A51" s="5"/>
      <c r="B51" s="12" t="s">
        <v>26</v>
      </c>
      <c r="C51" s="4">
        <f>C6+C12+C33+C45+C23+C47+C18+C17+C36+C50</f>
        <v>2208441</v>
      </c>
      <c r="D51" s="4">
        <f>D6+D12+D33+D45+D23+D47+D18+D17+D36</f>
        <v>264125</v>
      </c>
      <c r="E51" s="4">
        <f t="shared" si="4"/>
        <v>11.959794262106165</v>
      </c>
    </row>
    <row r="52" spans="1:5" ht="15" outlineLevel="1" x14ac:dyDescent="0.25">
      <c r="A52" s="16"/>
      <c r="B52" s="17"/>
      <c r="C52" s="18"/>
      <c r="D52" s="18"/>
      <c r="E52" s="18"/>
    </row>
    <row r="53" spans="1:5" s="13" customFormat="1" ht="22.5" customHeight="1" x14ac:dyDescent="0.2">
      <c r="A53" s="19"/>
      <c r="B53" s="19"/>
      <c r="C53" s="19"/>
      <c r="D53" s="19"/>
      <c r="E53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2025-02-03T05:54:01Z</cp:lastPrinted>
  <dcterms:created xsi:type="dcterms:W3CDTF">2002-03-11T10:22:12Z</dcterms:created>
  <dcterms:modified xsi:type="dcterms:W3CDTF">2026-03-03T01:49:51Z</dcterms:modified>
</cp:coreProperties>
</file>