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(2)'!$A$1:$E$43</definedName>
    <definedName name="_xlnm.Print_Area" localSheetId="1">грбс!$A$1:$E$53</definedName>
  </definedNames>
  <calcPr calcId="145621"/>
</workbook>
</file>

<file path=xl/calcChain.xml><?xml version="1.0" encoding="utf-8"?>
<calcChain xmlns="http://schemas.openxmlformats.org/spreadsheetml/2006/main">
  <c r="D50" i="3" l="1"/>
  <c r="C50" i="3"/>
  <c r="E40" i="4"/>
  <c r="E50" i="3" l="1"/>
  <c r="D15" i="4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1" i="4" s="1"/>
  <c r="C6" i="4"/>
  <c r="C41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2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C51" i="3" l="1"/>
  <c r="E18" i="3"/>
  <c r="E41" i="4"/>
  <c r="E37" i="3"/>
  <c r="D6" i="3"/>
  <c r="E7" i="3"/>
  <c r="D12" i="3"/>
  <c r="E12" i="3" s="1"/>
  <c r="E13" i="3"/>
  <c r="E25" i="3"/>
  <c r="D51" i="3" l="1"/>
  <c r="E51" i="3" s="1"/>
  <c r="E6" i="3"/>
</calcChain>
</file>

<file path=xl/sharedStrings.xml><?xml version="1.0" encoding="utf-8"?>
<sst xmlns="http://schemas.openxmlformats.org/spreadsheetml/2006/main" count="168" uniqueCount="100">
  <si>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</si>
  <si>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</si>
  <si>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</si>
  <si>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</si>
  <si>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</si>
  <si>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</si>
  <si>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</si>
  <si>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</si>
  <si>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</si>
  <si>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</si>
  <si>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</si>
  <si>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</si>
  <si>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</si>
  <si>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</si>
  <si>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</si>
  <si>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</si>
  <si>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</si>
  <si>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</si>
  <si>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</si>
  <si>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</si>
  <si>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</si>
  <si>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</si>
  <si>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</si>
  <si>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</si>
  <si>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</si>
  <si>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</si>
  <si>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</si>
  <si>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</si>
  <si>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</si>
  <si>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</si>
  <si>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</si>
  <si>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</si>
  <si>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</si>
  <si>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</si>
  <si>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</si>
  <si>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</si>
  <si>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</si>
  <si>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</si>
  <si>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</si>
  <si>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</si>
  <si>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</si>
  <si>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</si>
  <si>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</si>
  <si>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</si>
  <si>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</si>
  <si>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</si>
  <si>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</si>
  <si>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</si>
  <si>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</si>
  <si>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</si>
  <si>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</si>
  <si>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</si>
  <si>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</si>
  <si>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</si>
  <si>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</si>
  <si>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</si>
  <si>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</si>
  <si>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</si>
  <si>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</si>
  <si>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</si>
  <si>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</si>
  <si>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</si>
  <si>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</si>
  <si>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</si>
  <si>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</si>
  <si>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</si>
  <si>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</si>
  <si>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</si>
  <si>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</si>
  <si>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</si>
  <si>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</si>
  <si>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</si>
  <si>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</si>
  <si>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</si>
  <si>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</si>
  <si>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</si>
  <si>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</si>
  <si>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</si>
  <si>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</si>
  <si>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</si>
  <si>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</si>
  <si>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</si>
  <si>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</si>
  <si>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</si>
  <si>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</si>
  <si>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</si>
  <si>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</si>
  <si>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</si>
  <si>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</si>
  <si>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</si>
  <si>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</si>
  <si>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</si>
  <si>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</si>
  <si>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</si>
  <si>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</si>
  <si>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2026 год в соответствии со сводной бюджетной росписью</t>
  </si>
  <si>
    <t>18</t>
  </si>
  <si>
    <t>Муниципальная программа " Переселение граждан, проживающих на территории муниципального образования"город Саянск" , из аварийного жилищного фонда, признанного таковым после 1 января 2017 года, на 2026-2027 годы"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</si>
  <si>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01.06.2026г. </t>
  </si>
  <si>
    <t>Информация об исполнении муниципальных программ и подпрограмм городского округа г. Саянск на 01.06.2026г.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</si>
</sst>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6"/>
  <sheetViews>
    <sheetView showGridLines="0" tabSelected="1" zoomScaleNormal="100" zoomScaleSheetLayoutView="130" workbookViewId="0">
      <selection activeCell="A44" sqref="A44:XFD137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99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1349431</v>
      </c>
      <c r="D6" s="4">
        <f>D7+D8+D9+D10</f>
        <v>580610</v>
      </c>
      <c r="E6" s="4">
        <f>D6/C6*100</f>
        <v>43.026282929619967</v>
      </c>
    </row>
    <row r="7" spans="1:5" ht="15" outlineLevel="1" x14ac:dyDescent="0.25">
      <c r="A7" s="5" t="s">
        <v>5</v>
      </c>
      <c r="B7" s="6" t="s">
        <v>71</v>
      </c>
      <c r="C7" s="2">
        <v>528401</v>
      </c>
      <c r="D7" s="2">
        <v>226060</v>
      </c>
      <c r="E7" s="2">
        <f>D7/C7*100</f>
        <v>42.781902380956886</v>
      </c>
    </row>
    <row r="8" spans="1:5" ht="15" outlineLevel="1" x14ac:dyDescent="0.25">
      <c r="A8" s="5" t="s">
        <v>6</v>
      </c>
      <c r="B8" s="6" t="s">
        <v>72</v>
      </c>
      <c r="C8" s="2">
        <v>736956</v>
      </c>
      <c r="D8" s="2">
        <v>318806</v>
      </c>
      <c r="E8" s="2">
        <f>D8/C8*100</f>
        <v>43.25984183587623</v>
      </c>
    </row>
    <row r="9" spans="1:5" ht="30" outlineLevel="1" x14ac:dyDescent="0.25">
      <c r="A9" s="5" t="s">
        <v>7</v>
      </c>
      <c r="B9" s="6" t="s">
        <v>73</v>
      </c>
      <c r="C9" s="2">
        <v>46238</v>
      </c>
      <c r="D9" s="2">
        <v>20073</v>
      </c>
      <c r="E9" s="2">
        <f t="shared" ref="E9:E10" si="0">D9/C9*100</f>
        <v>43.412344824603139</v>
      </c>
    </row>
    <row r="10" spans="1:5" ht="30" outlineLevel="1" x14ac:dyDescent="0.25">
      <c r="A10" s="5" t="s">
        <v>15</v>
      </c>
      <c r="B10" s="6" t="s">
        <v>74</v>
      </c>
      <c r="C10" s="2">
        <v>37836</v>
      </c>
      <c r="D10" s="2">
        <v>15671</v>
      </c>
      <c r="E10" s="2">
        <f t="shared" si="0"/>
        <v>41.41822602812136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178962</v>
      </c>
      <c r="D11" s="4">
        <f>D12+D13+D14</f>
        <v>73095</v>
      </c>
      <c r="E11" s="4">
        <f>D11/C11*100</f>
        <v>40.843866295638179</v>
      </c>
    </row>
    <row r="12" spans="1:5" ht="15" outlineLevel="1" x14ac:dyDescent="0.25">
      <c r="A12" s="5" t="s">
        <v>9</v>
      </c>
      <c r="B12" s="6" t="s">
        <v>59</v>
      </c>
      <c r="C12" s="2">
        <v>157042</v>
      </c>
      <c r="D12" s="2">
        <v>61963</v>
      </c>
      <c r="E12" s="2">
        <f>D12/C12*100</f>
        <v>39.456323785993561</v>
      </c>
    </row>
    <row r="13" spans="1:5" ht="15" outlineLevel="1" x14ac:dyDescent="0.25">
      <c r="A13" s="5" t="s">
        <v>10</v>
      </c>
      <c r="B13" s="6" t="s">
        <v>60</v>
      </c>
      <c r="C13" s="2">
        <v>17570</v>
      </c>
      <c r="D13" s="2">
        <v>9297</v>
      </c>
      <c r="E13" s="2">
        <f t="shared" ref="E13:E16" si="1">D13/C13*100</f>
        <v>52.914058053500277</v>
      </c>
    </row>
    <row r="14" spans="1:5" ht="30" outlineLevel="1" x14ac:dyDescent="0.25">
      <c r="A14" s="5" t="s">
        <v>11</v>
      </c>
      <c r="B14" s="6" t="s">
        <v>61</v>
      </c>
      <c r="C14" s="2">
        <v>4350</v>
      </c>
      <c r="D14" s="2">
        <v>1835</v>
      </c>
      <c r="E14" s="2">
        <f t="shared" si="1"/>
        <v>42.183908045977006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10744</v>
      </c>
      <c r="D15" s="4">
        <f>D16</f>
        <v>5770</v>
      </c>
      <c r="E15" s="4">
        <f>D15/C15*100</f>
        <v>53.704393149664931</v>
      </c>
    </row>
    <row r="16" spans="1:5" ht="30" outlineLevel="1" x14ac:dyDescent="0.25">
      <c r="A16" s="5" t="s">
        <v>13</v>
      </c>
      <c r="B16" s="6" t="s">
        <v>16</v>
      </c>
      <c r="C16" s="2">
        <v>10744</v>
      </c>
      <c r="D16" s="2">
        <v>5770</v>
      </c>
      <c r="E16" s="2">
        <f t="shared" si="1"/>
        <v>53.704393149664931</v>
      </c>
    </row>
    <row r="17" spans="1:5" ht="28.5" outlineLevel="1" x14ac:dyDescent="0.25">
      <c r="A17" s="11" t="s">
        <v>14</v>
      </c>
      <c r="B17" s="12" t="s">
        <v>77</v>
      </c>
      <c r="C17" s="4">
        <v>14626</v>
      </c>
      <c r="D17" s="4">
        <v>9751</v>
      </c>
      <c r="E17" s="4">
        <f>D17/C17*100</f>
        <v>66.668945713113629</v>
      </c>
    </row>
    <row r="18" spans="1:5" s="13" customFormat="1" ht="28.5" x14ac:dyDescent="0.2">
      <c r="A18" s="11" t="s">
        <v>17</v>
      </c>
      <c r="B18" s="12" t="s">
        <v>78</v>
      </c>
      <c r="C18" s="4">
        <v>149244</v>
      </c>
      <c r="D18" s="4">
        <v>63142</v>
      </c>
      <c r="E18" s="4">
        <f>D18/C18*100</f>
        <v>42.307898474980568</v>
      </c>
    </row>
    <row r="19" spans="1:5" ht="28.9" customHeight="1" outlineLevel="1" x14ac:dyDescent="0.25">
      <c r="A19" s="11" t="s">
        <v>18</v>
      </c>
      <c r="B19" s="12" t="s">
        <v>79</v>
      </c>
      <c r="C19" s="4">
        <v>4384</v>
      </c>
      <c r="D19" s="4">
        <v>1014</v>
      </c>
      <c r="E19" s="4">
        <f>D19/C19*100</f>
        <v>23.12956204379562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1560</v>
      </c>
      <c r="D20" s="4">
        <f>D21+D22+D23</f>
        <v>136</v>
      </c>
      <c r="E20" s="4">
        <f>D20/C20*100</f>
        <v>8.7179487179487172</v>
      </c>
    </row>
    <row r="21" spans="1:5" ht="45" outlineLevel="1" x14ac:dyDescent="0.25">
      <c r="A21" s="5" t="s">
        <v>20</v>
      </c>
      <c r="B21" s="6" t="s">
        <v>81</v>
      </c>
      <c r="C21" s="2">
        <v>40</v>
      </c>
      <c r="D21" s="2">
        <v>0</v>
      </c>
      <c r="E21" s="2">
        <f t="shared" ref="E21:E24" si="2">D21/C21*100</f>
        <v>0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1520</v>
      </c>
      <c r="D23" s="2">
        <v>136</v>
      </c>
      <c r="E23" s="2">
        <f t="shared" si="2"/>
        <v>8.9473684210526319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2</v>
      </c>
      <c r="E24" s="4">
        <f t="shared" si="2"/>
        <v>20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84</v>
      </c>
      <c r="C26" s="4">
        <v>83695</v>
      </c>
      <c r="D26" s="4">
        <v>32712</v>
      </c>
      <c r="E26" s="4">
        <f>D26/C26*100</f>
        <v>39.08477208913316</v>
      </c>
    </row>
    <row r="27" spans="1:5" s="13" customFormat="1" ht="57" x14ac:dyDescent="0.2">
      <c r="A27" s="23" t="s">
        <v>64</v>
      </c>
      <c r="B27" s="12" t="s">
        <v>85</v>
      </c>
      <c r="C27" s="25">
        <v>10886</v>
      </c>
      <c r="D27" s="25">
        <v>4030</v>
      </c>
      <c r="E27" s="4">
        <f>D27/C27*100</f>
        <v>37.020025721109683</v>
      </c>
    </row>
    <row r="28" spans="1:5" ht="42.75" outlineLevel="1" x14ac:dyDescent="0.25">
      <c r="A28" s="23" t="s">
        <v>41</v>
      </c>
      <c r="B28" s="24" t="s">
        <v>86</v>
      </c>
      <c r="C28" s="25">
        <v>62595</v>
      </c>
      <c r="D28" s="25">
        <v>16264</v>
      </c>
      <c r="E28" s="4">
        <f>D28/C28*100</f>
        <v>25.982905982905987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40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169427</v>
      </c>
      <c r="D32" s="4">
        <f>D33+D34+D35</f>
        <v>55592</v>
      </c>
      <c r="E32" s="4">
        <f>D32/C32*100</f>
        <v>32.811771441387741</v>
      </c>
    </row>
    <row r="33" spans="1:5" ht="45" outlineLevel="1" x14ac:dyDescent="0.25">
      <c r="A33" s="5" t="s">
        <v>48</v>
      </c>
      <c r="B33" s="6" t="s">
        <v>23</v>
      </c>
      <c r="C33" s="2">
        <v>111890</v>
      </c>
      <c r="D33" s="2">
        <v>29535</v>
      </c>
      <c r="E33" s="2">
        <f t="shared" si="3"/>
        <v>26.396460809723838</v>
      </c>
    </row>
    <row r="34" spans="1:5" ht="30" outlineLevel="1" x14ac:dyDescent="0.25">
      <c r="A34" s="5" t="s">
        <v>49</v>
      </c>
      <c r="B34" s="6" t="s">
        <v>69</v>
      </c>
      <c r="C34" s="2">
        <v>6484</v>
      </c>
      <c r="D34" s="2">
        <v>1168</v>
      </c>
      <c r="E34" s="2">
        <f t="shared" si="3"/>
        <v>18.013571869216534</v>
      </c>
    </row>
    <row r="35" spans="1:5" ht="30" outlineLevel="1" x14ac:dyDescent="0.25">
      <c r="A35" s="5" t="s">
        <v>50</v>
      </c>
      <c r="B35" s="6" t="s">
        <v>24</v>
      </c>
      <c r="C35" s="2">
        <v>51053</v>
      </c>
      <c r="D35" s="2">
        <v>24889</v>
      </c>
      <c r="E35" s="2">
        <f t="shared" si="3"/>
        <v>48.75129767104773</v>
      </c>
    </row>
    <row r="36" spans="1:5" ht="42.75" outlineLevel="1" x14ac:dyDescent="0.25">
      <c r="A36" s="11" t="s">
        <v>51</v>
      </c>
      <c r="B36" s="12" t="s">
        <v>57</v>
      </c>
      <c r="C36" s="4">
        <v>198254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11495</v>
      </c>
      <c r="D37" s="4">
        <v>3447</v>
      </c>
      <c r="E37" s="4">
        <f t="shared" si="3"/>
        <v>29.986950848194866</v>
      </c>
    </row>
    <row r="38" spans="1:5" ht="28.5" outlineLevel="1" x14ac:dyDescent="0.25">
      <c r="A38" s="11" t="s">
        <v>65</v>
      </c>
      <c r="B38" s="12" t="s">
        <v>88</v>
      </c>
      <c r="C38" s="4">
        <v>1012</v>
      </c>
      <c r="D38" s="4">
        <v>51</v>
      </c>
      <c r="E38" s="4">
        <f t="shared" si="3"/>
        <v>5.0395256916996045</v>
      </c>
    </row>
    <row r="39" spans="1:5" ht="28.5" outlineLevel="1" x14ac:dyDescent="0.25">
      <c r="A39" s="11" t="s">
        <v>66</v>
      </c>
      <c r="B39" s="12" t="s">
        <v>89</v>
      </c>
      <c r="C39" s="4">
        <v>4375</v>
      </c>
      <c r="D39" s="4">
        <v>47</v>
      </c>
      <c r="E39" s="4">
        <f t="shared" si="3"/>
        <v>1.0742857142857143</v>
      </c>
    </row>
    <row r="40" spans="1:5" ht="71.25" hidden="1" outlineLevel="1" x14ac:dyDescent="0.25">
      <c r="A40" s="11" t="s">
        <v>96</v>
      </c>
      <c r="B40" s="12" t="s">
        <v>97</v>
      </c>
      <c r="C40" s="4">
        <v>0</v>
      </c>
      <c r="D40" s="4">
        <v>0</v>
      </c>
      <c r="E40" s="4" t="e">
        <f t="shared" si="3"/>
        <v>#DIV/0!</v>
      </c>
    </row>
    <row r="41" spans="1:5" ht="15" outlineLevel="1" x14ac:dyDescent="0.25">
      <c r="A41" s="5"/>
      <c r="B41" s="12" t="s">
        <v>26</v>
      </c>
      <c r="C41" s="4">
        <f>C6+C11+C15+C17+C18+C19+C20+C25+C26+C28+C32+C36+C37+C24+C27+C38+C39+C40</f>
        <v>2250700</v>
      </c>
      <c r="D41" s="4">
        <f>D6+D11+D15+D17+D18+D19+D20+D25+D26+D28+D32+D36+D37+D24+D27+D38+D39+D40</f>
        <v>845663</v>
      </c>
      <c r="E41" s="4">
        <f>D41/C41*100</f>
        <v>37.573332740925046</v>
      </c>
    </row>
    <row r="42" spans="1:5" ht="15" outlineLevel="1" x14ac:dyDescent="0.25">
      <c r="A42" s="5"/>
      <c r="B42" s="6" t="s">
        <v>27</v>
      </c>
      <c r="C42" s="2">
        <v>777432</v>
      </c>
      <c r="D42" s="2">
        <v>309468</v>
      </c>
      <c r="E42" s="2">
        <f>D42/C42*100</f>
        <v>39.806439662890128</v>
      </c>
    </row>
    <row r="43" spans="1:5" ht="42" customHeight="1" outlineLevel="1" x14ac:dyDescent="0.25">
      <c r="A43" s="20"/>
      <c r="B43" s="20"/>
      <c r="C43" s="27"/>
      <c r="D43" s="27"/>
      <c r="E43" s="27"/>
    </row>
    <row r="76" spans="1:1" ht="12.75" customHeight="1" x14ac:dyDescent="0.25">
      <c r="A76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zoomScaleNormal="100" zoomScaleSheetLayoutView="70" workbookViewId="0">
      <selection activeCell="C77" sqref="C77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98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1349431</v>
      </c>
      <c r="D6" s="3">
        <f>D7</f>
        <v>580610</v>
      </c>
      <c r="E6" s="3">
        <f>D6/C6*100</f>
        <v>43.026282929619967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1349431</v>
      </c>
      <c r="D7" s="4">
        <f>SUM(D8:D11)</f>
        <v>580610</v>
      </c>
      <c r="E7" s="4">
        <f>D7/C7*100</f>
        <v>43.026282929619967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528401</v>
      </c>
      <c r="D8" s="2">
        <f>'Бюджет (2)'!D7</f>
        <v>226060</v>
      </c>
      <c r="E8" s="2">
        <f>D8/C8*100</f>
        <v>42.781902380956886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736956</v>
      </c>
      <c r="D9" s="2">
        <f>'Бюджет (2)'!D8</f>
        <v>318806</v>
      </c>
      <c r="E9" s="2">
        <f t="shared" ref="E9:E11" si="0">D9/C9*100</f>
        <v>43.25984183587623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46238</v>
      </c>
      <c r="D10" s="2">
        <f>'Бюджет (2)'!D9</f>
        <v>20073</v>
      </c>
      <c r="E10" s="2">
        <f t="shared" si="0"/>
        <v>43.412344824603139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37836</v>
      </c>
      <c r="D11" s="2">
        <f>'Бюджет (2)'!D10</f>
        <v>15671</v>
      </c>
      <c r="E11" s="2">
        <f t="shared" si="0"/>
        <v>41.41822602812136</v>
      </c>
    </row>
    <row r="12" spans="1:6" ht="30" outlineLevel="1" x14ac:dyDescent="0.25">
      <c r="A12" s="5"/>
      <c r="B12" s="10" t="s">
        <v>29</v>
      </c>
      <c r="C12" s="3">
        <f>C13</f>
        <v>178962</v>
      </c>
      <c r="D12" s="3">
        <f>D13</f>
        <v>73095</v>
      </c>
      <c r="E12" s="3">
        <f>D12/C12*100</f>
        <v>40.843866295638179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178962</v>
      </c>
      <c r="D13" s="4">
        <f>SUM(D14:D16)</f>
        <v>73095</v>
      </c>
      <c r="E13" s="4">
        <f>D13/C13*100</f>
        <v>40.843866295638179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157042</v>
      </c>
      <c r="D14" s="2">
        <f>'Бюджет (2)'!D12</f>
        <v>61963</v>
      </c>
      <c r="E14" s="2">
        <f t="shared" ref="E14:E18" si="1">D14/C14*100</f>
        <v>39.456323785993561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17570</v>
      </c>
      <c r="D15" s="2">
        <f>'Бюджет (2)'!D13</f>
        <v>9297</v>
      </c>
      <c r="E15" s="2">
        <f t="shared" si="1"/>
        <v>52.914058053500277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4350</v>
      </c>
      <c r="D16" s="2">
        <f>'Бюджет (2)'!D14</f>
        <v>1835</v>
      </c>
      <c r="E16" s="2">
        <f t="shared" si="1"/>
        <v>42.183908045977006</v>
      </c>
    </row>
    <row r="17" spans="1:5" ht="30" outlineLevel="1" x14ac:dyDescent="0.25">
      <c r="A17" s="5"/>
      <c r="B17" s="10" t="s">
        <v>28</v>
      </c>
      <c r="C17" s="2">
        <f>C21</f>
        <v>10640</v>
      </c>
      <c r="D17" s="2">
        <f>D21</f>
        <v>5752</v>
      </c>
      <c r="E17" s="2">
        <f t="shared" si="1"/>
        <v>54.060150375939855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355628</v>
      </c>
      <c r="D18" s="2">
        <f>D22+D24+D25+D26+D27+D31+D32+D35+D48+D49+D41</f>
        <v>133783</v>
      </c>
      <c r="E18" s="2">
        <f t="shared" si="1"/>
        <v>37.618803918701566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10744</v>
      </c>
      <c r="D19" s="4">
        <f>D20</f>
        <v>5770</v>
      </c>
      <c r="E19" s="14">
        <f t="shared" ref="E19:E25" si="2">D19/C19*100</f>
        <v>53.704393149664931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10744</v>
      </c>
      <c r="D20" s="29">
        <f>D21+D22+D23</f>
        <v>5770</v>
      </c>
      <c r="E20" s="2">
        <f t="shared" si="2"/>
        <v>53.704393149664931</v>
      </c>
    </row>
    <row r="21" spans="1:5" ht="31.35" customHeight="1" outlineLevel="1" x14ac:dyDescent="0.25">
      <c r="A21" s="5" t="s">
        <v>34</v>
      </c>
      <c r="B21" s="6" t="s">
        <v>36</v>
      </c>
      <c r="C21" s="29">
        <v>10640</v>
      </c>
      <c r="D21" s="29">
        <v>5752</v>
      </c>
      <c r="E21" s="2">
        <f t="shared" si="2"/>
        <v>54.060150375939855</v>
      </c>
    </row>
    <row r="22" spans="1:5" ht="31.9" customHeight="1" outlineLevel="1" x14ac:dyDescent="0.25">
      <c r="A22" s="5" t="s">
        <v>35</v>
      </c>
      <c r="B22" s="6" t="s">
        <v>37</v>
      </c>
      <c r="C22" s="29">
        <v>104</v>
      </c>
      <c r="D22" s="29">
        <v>18</v>
      </c>
      <c r="E22" s="2">
        <f t="shared" si="2"/>
        <v>17.307692307692307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14626</v>
      </c>
      <c r="D24" s="4">
        <f>'Бюджет (2)'!D17</f>
        <v>9751</v>
      </c>
      <c r="E24" s="4">
        <f t="shared" si="2"/>
        <v>66.668945713113629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149244</v>
      </c>
      <c r="D25" s="4">
        <f>'Бюджет (2)'!D18</f>
        <v>63142</v>
      </c>
      <c r="E25" s="4">
        <f t="shared" si="2"/>
        <v>42.307898474980568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4384</v>
      </c>
      <c r="D26" s="4">
        <f>'Бюджет (2)'!D19</f>
        <v>1014</v>
      </c>
      <c r="E26" s="4">
        <f t="shared" ref="E26:E31" si="3">D26/C26*100</f>
        <v>23.12956204379562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1560</v>
      </c>
      <c r="D27" s="4">
        <f>D28+D30+D29</f>
        <v>136</v>
      </c>
      <c r="E27" s="4">
        <f t="shared" si="3"/>
        <v>8.7179487179487172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40</v>
      </c>
      <c r="D28" s="2">
        <f>'Бюджет (2)'!D21</f>
        <v>0</v>
      </c>
      <c r="E28" s="2">
        <f t="shared" si="3"/>
        <v>0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1520</v>
      </c>
      <c r="D30" s="2">
        <f>'Бюджет (2)'!D23</f>
        <v>136</v>
      </c>
      <c r="E30" s="2">
        <f t="shared" si="3"/>
        <v>8.9473684210526319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2</v>
      </c>
      <c r="E31" s="4">
        <f t="shared" si="3"/>
        <v>20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1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83695</v>
      </c>
      <c r="D33" s="3">
        <f>D34</f>
        <v>32712</v>
      </c>
      <c r="E33" s="3">
        <f t="shared" si="4"/>
        <v>39.08477208913316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83695</v>
      </c>
      <c r="D34" s="4">
        <f>'Бюджет (2)'!D26</f>
        <v>32712</v>
      </c>
      <c r="E34" s="4">
        <f t="shared" si="4"/>
        <v>39.08477208913316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10886</v>
      </c>
      <c r="D35" s="4">
        <f>'Бюджет (2)'!D27</f>
        <v>4030</v>
      </c>
      <c r="E35" s="4">
        <f t="shared" si="4"/>
        <v>37.020025721109683</v>
      </c>
    </row>
    <row r="36" spans="1:5" ht="30" outlineLevel="1" x14ac:dyDescent="0.25">
      <c r="A36" s="23"/>
      <c r="B36" s="10" t="s">
        <v>31</v>
      </c>
      <c r="C36" s="3">
        <f>C37</f>
        <v>62595</v>
      </c>
      <c r="D36" s="3">
        <f>D37</f>
        <v>16264</v>
      </c>
      <c r="E36" s="3">
        <f t="shared" si="4"/>
        <v>25.982905982905987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62595</v>
      </c>
      <c r="D37" s="4">
        <f>'Бюджет (2)'!D28</f>
        <v>16264</v>
      </c>
      <c r="E37" s="4">
        <f t="shared" si="4"/>
        <v>25.982905982905987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169427</v>
      </c>
      <c r="D41" s="4">
        <f>D42+D43+D44</f>
        <v>55592</v>
      </c>
      <c r="E41" s="4">
        <f t="shared" si="4"/>
        <v>32.811771441387741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111890</v>
      </c>
      <c r="D42" s="2">
        <f>'Бюджет (2)'!D33</f>
        <v>29535</v>
      </c>
      <c r="E42" s="2">
        <f t="shared" si="4"/>
        <v>26.396460809723838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6484</v>
      </c>
      <c r="D43" s="2">
        <f>'Бюджет (2)'!D34</f>
        <v>1168</v>
      </c>
      <c r="E43" s="2">
        <f t="shared" si="4"/>
        <v>18.013571869216534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51053</v>
      </c>
      <c r="D44" s="2">
        <f>'Бюджет (2)'!D35</f>
        <v>24889</v>
      </c>
      <c r="E44" s="2">
        <f t="shared" si="4"/>
        <v>48.75129767104773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198254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198254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11495</v>
      </c>
      <c r="D47" s="4">
        <f>'Бюджет (2)'!D37</f>
        <v>3447</v>
      </c>
      <c r="E47" s="4">
        <f t="shared" si="4"/>
        <v>29.986950848194866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1012</v>
      </c>
      <c r="D48" s="4">
        <f>'Бюджет (2)'!D38</f>
        <v>51</v>
      </c>
      <c r="E48" s="4">
        <f t="shared" si="4"/>
        <v>5.0395256916996045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4375</v>
      </c>
      <c r="D49" s="4">
        <f>'Бюджет (2)'!D39</f>
        <v>47</v>
      </c>
      <c r="E49" s="4">
        <f t="shared" si="4"/>
        <v>1.0742857142857143</v>
      </c>
    </row>
    <row r="50" spans="1:5" ht="57" hidden="1" outlineLevel="1" x14ac:dyDescent="0.25">
      <c r="A50" s="11" t="s">
        <v>96</v>
      </c>
      <c r="B50" s="12" t="s">
        <v>97</v>
      </c>
      <c r="C50" s="4">
        <f>'Бюджет (2)'!C40</f>
        <v>0</v>
      </c>
      <c r="D50" s="4">
        <f>'Бюджет (2)'!D40</f>
        <v>0</v>
      </c>
      <c r="E50" s="4" t="e">
        <f t="shared" si="4"/>
        <v>#DIV/0!</v>
      </c>
    </row>
    <row r="51" spans="1:5" ht="15" outlineLevel="1" x14ac:dyDescent="0.25">
      <c r="A51" s="5"/>
      <c r="B51" s="12" t="s">
        <v>26</v>
      </c>
      <c r="C51" s="4">
        <f>C6+C12+C33+C45+C23+C47+C18+C17+C36+C50</f>
        <v>2250700</v>
      </c>
      <c r="D51" s="4">
        <f>D6+D12+D33+D45+D23+D47+D18+D17+D36</f>
        <v>845663</v>
      </c>
      <c r="E51" s="4">
        <f t="shared" si="4"/>
        <v>37.573332740925046</v>
      </c>
    </row>
    <row r="52" spans="1:5" ht="15" outlineLevel="1" x14ac:dyDescent="0.25">
      <c r="A52" s="16"/>
      <c r="B52" s="17"/>
      <c r="C52" s="18"/>
      <c r="D52" s="18"/>
      <c r="E52" s="18"/>
    </row>
    <row r="53" spans="1:5" s="13" customFormat="1" ht="22.5" customHeight="1" x14ac:dyDescent="0.2">
      <c r="A53" s="19"/>
      <c r="B53" s="19"/>
      <c r="C53" s="19"/>
      <c r="D53" s="19"/>
      <c r="E53" s="19"/>
    </row>
    <row r="86" spans="1:1" ht="12.75" customHeight="1" x14ac:dyDescent="0.25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2026-05-04T05:47:16Z</cp:lastPrinted>
  <dcterms:created xsi:type="dcterms:W3CDTF">2002-03-11T10:22:12Z</dcterms:created>
  <dcterms:modified xsi:type="dcterms:W3CDTF">2026-06-01T03:53:44Z</dcterms:modified>
</cp:coreProperties>
</file>